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 Migration\USFS\Nez Forest Revision Plan Collaborative Mtgs\Documents\Karen Submission\"/>
    </mc:Choice>
  </mc:AlternateContent>
  <xr:revisionPtr revIDLastSave="0" documentId="8_{43D8B583-D4FA-4130-AB60-9FD36B0BEA3B}" xr6:coauthVersionLast="45" xr6:coauthVersionMax="45" xr10:uidLastSave="{00000000-0000-0000-0000-000000000000}"/>
  <bookViews>
    <workbookView xWindow="0" yWindow="60" windowWidth="12585" windowHeight="15570" xr2:uid="{E07B9FA9-A001-4C00-B52C-D07449DD828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  <c r="C16" i="1"/>
  <c r="D12" i="1"/>
  <c r="B12" i="1"/>
  <c r="C12" i="1"/>
  <c r="E11" i="1"/>
  <c r="D11" i="1"/>
  <c r="E6" i="1"/>
  <c r="D6" i="1"/>
  <c r="C6" i="1"/>
  <c r="B6" i="1"/>
  <c r="B10" i="1"/>
  <c r="C10" i="1"/>
  <c r="D10" i="1"/>
  <c r="E10" i="1"/>
  <c r="E12" i="1"/>
  <c r="E14" i="1"/>
  <c r="E13" i="1" l="1"/>
  <c r="E16" i="1" s="1"/>
  <c r="D13" i="1" l="1"/>
  <c r="B11" i="1" l="1"/>
  <c r="B7" i="1"/>
  <c r="B5" i="1"/>
  <c r="B14" i="1"/>
  <c r="C13" i="1" l="1"/>
  <c r="B13" i="1"/>
  <c r="B16" i="1" s="1"/>
  <c r="C14" i="1"/>
  <c r="D14" i="1"/>
  <c r="C11" i="1"/>
  <c r="D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Crosby</author>
  </authors>
  <commentList>
    <comment ref="B4" authorId="0" shapeId="0" xr:uid="{C22454AD-765B-49EE-AD67-58944D265FF3}">
      <text>
        <r>
          <rPr>
            <sz val="9"/>
            <color indexed="81"/>
            <rFont val="Tahoma"/>
            <family val="2"/>
          </rPr>
          <t>194 gallons</t>
        </r>
      </text>
    </comment>
    <comment ref="C4" authorId="0" shapeId="0" xr:uid="{88A90580-BDFD-44E0-AE0C-C2E46479F146}">
      <text>
        <r>
          <rPr>
            <sz val="9"/>
            <color indexed="81"/>
            <rFont val="Tahoma"/>
            <family val="2"/>
          </rPr>
          <t>405 gallons</t>
        </r>
      </text>
    </comment>
    <comment ref="D4" authorId="0" shapeId="0" xr:uid="{02CF09FC-348E-4F6C-AAD0-840613816479}">
      <text>
        <r>
          <rPr>
            <sz val="9"/>
            <color indexed="81"/>
            <rFont val="Tahoma"/>
            <family val="2"/>
          </rPr>
          <t>Feb. 214.2 gallons</t>
        </r>
      </text>
    </comment>
  </commentList>
</comments>
</file>

<file path=xl/sharedStrings.xml><?xml version="1.0" encoding="utf-8"?>
<sst xmlns="http://schemas.openxmlformats.org/spreadsheetml/2006/main" count="15" uniqueCount="15">
  <si>
    <t>Cabin Propane</t>
  </si>
  <si>
    <t>Cabin Internet</t>
  </si>
  <si>
    <t>Cabin Cable</t>
  </si>
  <si>
    <t>Power</t>
  </si>
  <si>
    <t>Maintenance</t>
  </si>
  <si>
    <t>Property Insurance</t>
  </si>
  <si>
    <t>Property Taxes</t>
  </si>
  <si>
    <t>Month Income</t>
  </si>
  <si>
    <t>Mo Rent</t>
  </si>
  <si>
    <t>Month Expenses</t>
  </si>
  <si>
    <t>Mo Profit/Loss</t>
  </si>
  <si>
    <t>Phone</t>
  </si>
  <si>
    <t>Advertising</t>
  </si>
  <si>
    <t>Supplies</t>
  </si>
  <si>
    <t>Karen Crosby - Rental Profit/Loss Comparison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</si>
</sst>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/>
    <xf numFmtId="0" fontId="0" fillId="0" borderId="4" xfId="0" applyBorder="1"/>
    <xf numFmtId="164" fontId="0" fillId="0" borderId="4" xfId="0" applyNumberFormat="1" applyBorder="1" applyAlignment="1">
      <alignment horizontal="center"/>
    </xf>
    <xf numFmtId="0" fontId="0" fillId="0" borderId="5" xfId="0" applyBorder="1"/>
    <xf numFmtId="164" fontId="0" fillId="0" borderId="0" xfId="0" applyNumberFormat="1" applyAlignment="1">
      <alignment horizontal="center"/>
    </xf>
    <xf numFmtId="44" fontId="0" fillId="0" borderId="1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A96B9-4E36-4B51-AF83-6B54672C58D3}">
  <dimension ref="A1:E16"/>
  <sheetViews>
    <sheetView tabSelected="1" workbookViewId="0">
      <selection activeCell="E14" sqref="E14"/>
    </sheetView>
  </sheetViews>
  <sheetFormatPr defaultRowHeight="15" x14ac:dyDescent="0.25"/>
  <cols>
    <col min="1" max="1" width="18" bestFit="1" customWidth="1"/>
    <col min="3" max="5" width="10.5703125" bestFit="1" customWidth="1"/>
  </cols>
  <sheetData>
    <row r="1" spans="1:5" x14ac:dyDescent="0.25">
      <c r="A1" t="s">
        <v>14</v>
      </c>
    </row>
    <row r="2" spans="1:5" x14ac:dyDescent="0.25">
      <c r="A2" s="1"/>
      <c r="B2" s="2">
        <v>2016</v>
      </c>
      <c r="C2" s="2">
        <v>2017</v>
      </c>
      <c r="D2" s="2">
        <v>2018</v>
      </c>
      <c r="E2" s="2">
        <v>2019</v>
      </c>
    </row>
    <row r="3" spans="1:5" x14ac:dyDescent="0.25">
      <c r="A3" s="1" t="s">
        <v>12</v>
      </c>
      <c r="B3" s="12">
        <v>789</v>
      </c>
      <c r="C3" s="12">
        <v>1471</v>
      </c>
      <c r="D3" s="12">
        <v>2172.31</v>
      </c>
      <c r="E3" s="12">
        <v>3324.45</v>
      </c>
    </row>
    <row r="4" spans="1:5" x14ac:dyDescent="0.25">
      <c r="A4" s="1" t="s">
        <v>0</v>
      </c>
      <c r="B4" s="3">
        <v>1211</v>
      </c>
      <c r="C4" s="3">
        <v>1095</v>
      </c>
      <c r="D4" s="3">
        <f>SUM(3450/2)</f>
        <v>1725</v>
      </c>
      <c r="E4" s="3">
        <v>1714.19</v>
      </c>
    </row>
    <row r="5" spans="1:5" x14ac:dyDescent="0.25">
      <c r="A5" s="1" t="s">
        <v>1</v>
      </c>
      <c r="B5" s="3">
        <f>SUM(985)</f>
        <v>985</v>
      </c>
      <c r="C5" s="3">
        <v>1316</v>
      </c>
      <c r="D5" s="3">
        <v>900</v>
      </c>
      <c r="E5" s="3">
        <v>900</v>
      </c>
    </row>
    <row r="6" spans="1:5" x14ac:dyDescent="0.25">
      <c r="A6" s="1" t="s">
        <v>2</v>
      </c>
      <c r="B6" s="3">
        <f>SUM(1770/2)</f>
        <v>885</v>
      </c>
      <c r="C6" s="3">
        <f>SUM(1227/2)</f>
        <v>613.5</v>
      </c>
      <c r="D6" s="3">
        <f>SUM(1906.64/2)</f>
        <v>953.32</v>
      </c>
      <c r="E6" s="3">
        <f>SUM(1977.75/2)</f>
        <v>988.875</v>
      </c>
    </row>
    <row r="7" spans="1:5" x14ac:dyDescent="0.25">
      <c r="A7" s="1" t="s">
        <v>3</v>
      </c>
      <c r="B7" s="3">
        <f>SUM(1449)</f>
        <v>1449</v>
      </c>
      <c r="C7" s="3">
        <v>2417</v>
      </c>
      <c r="D7" s="3">
        <v>2486.5100000000002</v>
      </c>
      <c r="E7" s="3">
        <v>3180.37</v>
      </c>
    </row>
    <row r="8" spans="1:5" x14ac:dyDescent="0.25">
      <c r="A8" s="1" t="s">
        <v>11</v>
      </c>
      <c r="B8" s="3">
        <v>651.54999999999995</v>
      </c>
      <c r="C8" s="3">
        <v>594</v>
      </c>
      <c r="D8" s="3">
        <v>708</v>
      </c>
      <c r="E8" s="3">
        <v>773.18</v>
      </c>
    </row>
    <row r="9" spans="1:5" x14ac:dyDescent="0.25">
      <c r="A9" s="1" t="s">
        <v>4</v>
      </c>
      <c r="B9" s="3">
        <v>450</v>
      </c>
      <c r="C9" s="3">
        <v>3324</v>
      </c>
      <c r="D9" s="3">
        <v>5685.75</v>
      </c>
      <c r="E9" s="3">
        <v>5529.25</v>
      </c>
    </row>
    <row r="10" spans="1:5" x14ac:dyDescent="0.25">
      <c r="A10" s="1" t="s">
        <v>5</v>
      </c>
      <c r="B10" s="3">
        <f>SUM(1063.05/2)</f>
        <v>531.52499999999998</v>
      </c>
      <c r="C10" s="3">
        <f>SUM(1100/2)</f>
        <v>550</v>
      </c>
      <c r="D10" s="3">
        <f>SUM(1310.05/2)</f>
        <v>655.02499999999998</v>
      </c>
      <c r="E10" s="3">
        <f>SUM(1479.57/2)</f>
        <v>739.78499999999997</v>
      </c>
    </row>
    <row r="11" spans="1:5" x14ac:dyDescent="0.25">
      <c r="A11" s="4" t="s">
        <v>13</v>
      </c>
      <c r="B11" s="3">
        <f>SUM(5199.98/2)</f>
        <v>2599.9899999999998</v>
      </c>
      <c r="C11" s="3">
        <f>SUM(2952/2)</f>
        <v>1476</v>
      </c>
      <c r="D11" s="3">
        <f>SUM(3756/2)</f>
        <v>1878</v>
      </c>
      <c r="E11" s="3">
        <f>SUM(1588/2)</f>
        <v>794</v>
      </c>
    </row>
    <row r="12" spans="1:5" ht="15.75" thickBot="1" x14ac:dyDescent="0.3">
      <c r="A12" s="5" t="s">
        <v>6</v>
      </c>
      <c r="B12" s="6">
        <f>SUM(1830/2)</f>
        <v>915</v>
      </c>
      <c r="C12" s="7">
        <f>SUM(2100/2)</f>
        <v>1050</v>
      </c>
      <c r="D12" s="6">
        <f>SUM(1798/2)</f>
        <v>899</v>
      </c>
      <c r="E12" s="6">
        <f>SUM(1845.68/2)</f>
        <v>922.84</v>
      </c>
    </row>
    <row r="13" spans="1:5" x14ac:dyDescent="0.25">
      <c r="A13" s="8" t="s">
        <v>9</v>
      </c>
      <c r="B13" s="9">
        <f>SUM(B3:B12)/12</f>
        <v>872.25541666666652</v>
      </c>
      <c r="C13" s="9">
        <f t="shared" ref="C13" si="0">SUM(C3:C12)/12</f>
        <v>1158.875</v>
      </c>
      <c r="D13" s="9">
        <f>SUM(D3:D12)/12</f>
        <v>1505.2429166666668</v>
      </c>
      <c r="E13" s="9">
        <f>SUM(E3:E12)/12</f>
        <v>1572.2449999999999</v>
      </c>
    </row>
    <row r="14" spans="1:5" x14ac:dyDescent="0.25">
      <c r="A14" s="10" t="s">
        <v>7</v>
      </c>
      <c r="B14" s="11">
        <f>SUM(9152/12)</f>
        <v>762.66666666666663</v>
      </c>
      <c r="C14" s="11">
        <f>SUM(20342)/12</f>
        <v>1695.1666666666667</v>
      </c>
      <c r="D14" s="11">
        <f>SUM(19092)/12</f>
        <v>1591</v>
      </c>
      <c r="E14" s="11">
        <f>SUM(19956/12)</f>
        <v>1663</v>
      </c>
    </row>
    <row r="15" spans="1:5" x14ac:dyDescent="0.25">
      <c r="A15" s="10" t="s">
        <v>8</v>
      </c>
      <c r="B15" s="11">
        <v>800</v>
      </c>
      <c r="C15" s="11">
        <v>800</v>
      </c>
      <c r="D15" s="11">
        <v>850</v>
      </c>
      <c r="E15" s="11">
        <v>850</v>
      </c>
    </row>
    <row r="16" spans="1:5" x14ac:dyDescent="0.25">
      <c r="A16" s="10" t="s">
        <v>10</v>
      </c>
      <c r="B16" s="11">
        <f>SUM(B14-B13)</f>
        <v>-109.58874999999989</v>
      </c>
      <c r="C16" s="11">
        <f>SUM(C14-C13)</f>
        <v>536.29166666666674</v>
      </c>
      <c r="D16" s="11">
        <f>SUM(D14-D13)</f>
        <v>85.757083333333185</v>
      </c>
      <c r="E16" s="11">
        <f>SUM(E14-E13)</f>
        <v>90.755000000000109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Crosby</dc:creator>
  <cp:lastModifiedBy>Karen Crosby</cp:lastModifiedBy>
  <cp:lastPrinted>2020-01-14T17:42:48Z</cp:lastPrinted>
  <dcterms:created xsi:type="dcterms:W3CDTF">2020-01-14T17:24:27Z</dcterms:created>
  <dcterms:modified xsi:type="dcterms:W3CDTF">2020-04-16T21:33:26Z</dcterms:modified>
</cp:coreProperties>
</file>