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17235" windowHeight="6795"/>
  </bookViews>
  <sheets>
    <sheet name="Table 1, Cibola" sheetId="1" r:id="rId1"/>
    <sheet name="Table 2, Cibola Representation" sheetId="2" r:id="rId2"/>
    <sheet name="Table 3, Federal Representation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2" i="1"/>
  <c r="F95" i="3" l="1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75" i="3"/>
  <c r="C95" i="3"/>
  <c r="D95" i="3"/>
  <c r="B95" i="3"/>
  <c r="C72" i="3"/>
  <c r="D72" i="3"/>
  <c r="F72" i="3" s="1"/>
  <c r="B72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43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9" i="3"/>
  <c r="C40" i="3"/>
  <c r="D40" i="3"/>
  <c r="F40" i="3" s="1"/>
  <c r="B40" i="3"/>
  <c r="F58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89" i="2"/>
  <c r="F88" i="2"/>
  <c r="F87" i="2"/>
  <c r="F86" i="2"/>
  <c r="F85" i="2"/>
  <c r="F84" i="2"/>
  <c r="F83" i="2"/>
  <c r="F82" i="2"/>
  <c r="F81" i="2"/>
  <c r="F80" i="2"/>
  <c r="F79" i="2"/>
  <c r="F90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4" i="2"/>
  <c r="D108" i="2"/>
  <c r="F108" i="2" s="1"/>
  <c r="C108" i="2"/>
  <c r="B108" i="2"/>
  <c r="D76" i="2"/>
  <c r="F76" i="2" s="1"/>
  <c r="C76" i="2"/>
  <c r="B76" i="2"/>
  <c r="E108" i="2" l="1"/>
  <c r="E76" i="2"/>
  <c r="C41" i="2" l="1"/>
  <c r="B41" i="2"/>
  <c r="D41" i="2"/>
  <c r="F41" i="2" s="1"/>
  <c r="D50" i="1"/>
  <c r="C50" i="1"/>
  <c r="B50" i="1"/>
  <c r="E50" i="1" l="1"/>
  <c r="E41" i="2"/>
</calcChain>
</file>

<file path=xl/sharedStrings.xml><?xml version="1.0" encoding="utf-8"?>
<sst xmlns="http://schemas.openxmlformats.org/spreadsheetml/2006/main" count="262" uniqueCount="64">
  <si>
    <t>Madrean Pinyon-Juniper Woodland</t>
  </si>
  <si>
    <t>Madrean Pine-Oak Forest and Woodland</t>
  </si>
  <si>
    <t>Inter-Mountain Basins Aspen-Mixed Conifer Forest and Woodland</t>
  </si>
  <si>
    <t>Rocky Mountain Aspen Forest and Woodland</t>
  </si>
  <si>
    <t>Rocky Mountain Subalpine Dry-Mesic Spruce-Fir Forest and Woodland</t>
  </si>
  <si>
    <t>Rocky Mountain Subalpine Mesic Spruce-Fir Forest and Woodland</t>
  </si>
  <si>
    <t>Rocky Mountain Subalpine-Montane Limber-Bristlecone Pine Woodland</t>
  </si>
  <si>
    <t>Southern Rocky Mountain Dry-Mesic Montane Mixed Conifer Forest and Woodland</t>
  </si>
  <si>
    <t>Southern Rocky Mountain Mesic Montane Mixed Conifer Forest and Woodland</t>
  </si>
  <si>
    <t>Southern Rocky Mountain Ponderosa Pine Woodland</t>
  </si>
  <si>
    <t>Inter-Mountain Basins Juniper Savanna</t>
  </si>
  <si>
    <t>Colorado Plateau Pinyon-Juniper Woodland</t>
  </si>
  <si>
    <t>Southern Rocky Mountain Juniper Woodland and Savanna</t>
  </si>
  <si>
    <t>Southern Rocky Mountain Pinyon-Juniper Woodland</t>
  </si>
  <si>
    <t>Rocky Mountain Lower Montane Riparian Woodland and Shrubland</t>
  </si>
  <si>
    <t>Southern Rocky Mountain Montane-Subalpine Grassland</t>
  </si>
  <si>
    <t>Rocky Mountain Gambel Oak-Mixed Montane Shrubland</t>
  </si>
  <si>
    <t>Western Great Plains Foothill and Piedmont Grassland</t>
  </si>
  <si>
    <t>Mogollon Chaparral</t>
  </si>
  <si>
    <t>Rocky Mountain Subalpine-Montane Riparian Shrubland</t>
  </si>
  <si>
    <t>North American Arid West Emergent Marsh</t>
  </si>
  <si>
    <t>Inter-Mountain Basins Greasewood Flat</t>
  </si>
  <si>
    <t>Apacherian-Chihuahuan Semi-Desert Grassland and Steppe</t>
  </si>
  <si>
    <t>Inter-Mountain Basins Big Sagebrush Shrubland</t>
  </si>
  <si>
    <t>Inter-Mountain Basins Montane Sagebrush Steppe</t>
  </si>
  <si>
    <t>Inter-Mountain Basins Semi-Desert Grassland</t>
  </si>
  <si>
    <t>Inter-Mountain Basins Semi-Desert Shrub Steppe</t>
  </si>
  <si>
    <t>Rocky Mountain Cliff, Canyon and Massive Bedrock</t>
  </si>
  <si>
    <t>North American Warm Desert Bedrock Cliff and Outcrop</t>
  </si>
  <si>
    <t>Colorado Plateau Mixed Bedrock Canyon and Tableland</t>
  </si>
  <si>
    <t>Inter-Mountain Basins Shale Badland</t>
  </si>
  <si>
    <t>All Cibola NF</t>
  </si>
  <si>
    <t>Ecological Group ("Ecosystem")</t>
  </si>
  <si>
    <t>Wilderness</t>
  </si>
  <si>
    <t>Non-Wilderness</t>
  </si>
  <si>
    <t>Western Great Plains Riparian Woodland and Shrubland</t>
  </si>
  <si>
    <t>North American Warm Desert Lower Montane Riparian Woodland and Shrubland</t>
  </si>
  <si>
    <t>North American Warm Desert Riparian Woodland and Shrubland</t>
  </si>
  <si>
    <t>Rocky Mountain Lower Montane-Foothill Shrubland</t>
  </si>
  <si>
    <t>Western Great Plains Shortgrass Prairie</t>
  </si>
  <si>
    <t>Rocky Mountain Alpine-Montane Wet Meadow</t>
  </si>
  <si>
    <t>Apacherian-Chihuahuan Mesquite Upland Scrub</t>
  </si>
  <si>
    <t>Chihuahuan Creosotebush, Mixed Desert and Thorn Scrub</t>
  </si>
  <si>
    <t>Chihuahuan Sandy Plains Semi-Desert Grassland</t>
  </si>
  <si>
    <t>Chihuahuan Stabilized Coppice Dune and Sand Flat Scrub</t>
  </si>
  <si>
    <t>Madrean Juniper Savanna</t>
  </si>
  <si>
    <t>North American Warm Desert Active and Stabilized Dune</t>
  </si>
  <si>
    <t>North American Warm Desert Wash</t>
  </si>
  <si>
    <t>Inter-Mountain Basins Mixed Salt Desert Scrub</t>
  </si>
  <si>
    <t>Colorado Plateau Mixed Low Sagebrush Shrubland</t>
  </si>
  <si>
    <t>Western Great Plains Cliff and Outcrop</t>
  </si>
  <si>
    <t>North American Warm Desert Volcanic Rockland</t>
  </si>
  <si>
    <t>Inter-Mountain Basins Volcanic Rock and Cinder Land</t>
  </si>
  <si>
    <t>% Cibola Wilderness</t>
  </si>
  <si>
    <t xml:space="preserve">% Fed Wilderness </t>
  </si>
  <si>
    <t>Representation @ &lt; 20%</t>
  </si>
  <si>
    <t>Representation@ &lt; 10%</t>
  </si>
  <si>
    <t>Representation@ &lt; 5%</t>
  </si>
  <si>
    <t>% Cibola Forest Area</t>
  </si>
  <si>
    <t>Representation @ &lt; 10%</t>
  </si>
  <si>
    <t>Representation @ &lt; 5%</t>
  </si>
  <si>
    <t>Representation@ &lt; 20%</t>
  </si>
  <si>
    <t>All Cibola NF Lands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</si>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</sst>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6" fillId="0" borderId="0" xfId="0" applyFont="1"/>
    <xf numFmtId="0" fontId="16" fillId="0" borderId="11" xfId="0" applyFont="1" applyBorder="1"/>
    <xf numFmtId="0" fontId="16" fillId="0" borderId="10" xfId="0" applyFont="1" applyBorder="1"/>
    <xf numFmtId="0" fontId="16" fillId="0" borderId="12" xfId="0" applyFont="1" applyBorder="1"/>
    <xf numFmtId="0" fontId="0" fillId="0" borderId="11" xfId="0" applyBorder="1"/>
    <xf numFmtId="3" fontId="0" fillId="0" borderId="0" xfId="0" applyNumberFormat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6" fillId="0" borderId="14" xfId="0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top"/>
    </xf>
    <xf numFmtId="0" fontId="16" fillId="0" borderId="13" xfId="0" applyFont="1" applyBorder="1"/>
    <xf numFmtId="2" fontId="0" fillId="0" borderId="0" xfId="0" applyNumberFormat="1" applyAlignment="1">
      <alignment horizontal="center" vertical="top"/>
    </xf>
    <xf numFmtId="3" fontId="16" fillId="0" borderId="13" xfId="0" applyNumberFormat="1" applyFont="1" applyBorder="1" applyAlignment="1">
      <alignment horizontal="center" vertical="top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 vertical="top"/>
    </xf>
    <xf numFmtId="164" fontId="0" fillId="0" borderId="0" xfId="0" applyNumberFormat="1" applyAlignment="1">
      <alignment horizontal="center"/>
    </xf>
    <xf numFmtId="3" fontId="16" fillId="0" borderId="13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0" fillId="0" borderId="0" xfId="0" applyBorder="1"/>
    <xf numFmtId="3" fontId="0" fillId="0" borderId="0" xfId="0" applyNumberForma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0" fontId="0" fillId="0" borderId="0" xfId="0"/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A34" sqref="A34"/>
    </sheetView>
  </sheetViews>
  <sheetFormatPr defaultRowHeight="15" x14ac:dyDescent="0.25"/>
  <cols>
    <col min="1" max="1" width="76.85546875" customWidth="1"/>
    <col min="2" max="2" width="19.7109375" customWidth="1"/>
    <col min="3" max="3" width="18.140625" customWidth="1"/>
    <col min="4" max="4" width="14.5703125" customWidth="1"/>
    <col min="5" max="5" width="21.140625" customWidth="1"/>
    <col min="6" max="6" width="19" customWidth="1"/>
    <col min="7" max="7" width="9.5703125" bestFit="1" customWidth="1"/>
  </cols>
  <sheetData>
    <row r="1" spans="1:6" ht="15.75" thickBot="1" x14ac:dyDescent="0.3">
      <c r="A1" s="3" t="s">
        <v>32</v>
      </c>
      <c r="B1" s="3" t="s">
        <v>33</v>
      </c>
      <c r="C1" s="3" t="s">
        <v>34</v>
      </c>
      <c r="D1" s="3" t="s">
        <v>31</v>
      </c>
      <c r="E1" s="3" t="s">
        <v>53</v>
      </c>
      <c r="F1" s="3" t="s">
        <v>54</v>
      </c>
    </row>
    <row r="2" spans="1:6" x14ac:dyDescent="0.25">
      <c r="A2" s="23" t="s">
        <v>28</v>
      </c>
      <c r="B2" s="10">
        <v>993.43623150000008</v>
      </c>
      <c r="C2" s="10">
        <v>19306.288939500002</v>
      </c>
      <c r="D2" s="10">
        <v>20299.725171000002</v>
      </c>
      <c r="E2" s="12">
        <f>(B2/D2)*100</f>
        <v>4.8938407940577138</v>
      </c>
      <c r="F2" s="12">
        <v>47.111736326577052</v>
      </c>
    </row>
    <row r="3" spans="1:6" x14ac:dyDescent="0.25">
      <c r="A3" t="s">
        <v>51</v>
      </c>
      <c r="B3" s="10">
        <v>0</v>
      </c>
      <c r="C3" s="10">
        <v>1.5567615000000001</v>
      </c>
      <c r="D3" s="10">
        <v>1.5567615000000001</v>
      </c>
      <c r="E3" s="12">
        <f t="shared" ref="E3:E49" si="0">(B3/D3)*100</f>
        <v>0</v>
      </c>
      <c r="F3" s="12">
        <v>46.193288488579789</v>
      </c>
    </row>
    <row r="4" spans="1:6" x14ac:dyDescent="0.25">
      <c r="A4" t="s">
        <v>19</v>
      </c>
      <c r="B4" s="10">
        <v>435.67082550000003</v>
      </c>
      <c r="C4" s="10">
        <v>2482.8121980000001</v>
      </c>
      <c r="D4" s="10">
        <v>2918.4830234999999</v>
      </c>
      <c r="E4" s="12">
        <f t="shared" si="0"/>
        <v>14.927989026899338</v>
      </c>
      <c r="F4" s="12">
        <v>38.719767748885396</v>
      </c>
    </row>
    <row r="5" spans="1:6" x14ac:dyDescent="0.25">
      <c r="A5" t="s">
        <v>4</v>
      </c>
      <c r="B5" s="10">
        <v>416.54489850000004</v>
      </c>
      <c r="C5" s="10">
        <v>1967.9689305000002</v>
      </c>
      <c r="D5" s="10">
        <v>2384.5138290000004</v>
      </c>
      <c r="E5" s="12">
        <f t="shared" si="0"/>
        <v>17.468755829136352</v>
      </c>
      <c r="F5" s="12">
        <v>32.92417633218033</v>
      </c>
    </row>
    <row r="6" spans="1:6" x14ac:dyDescent="0.25">
      <c r="A6" t="s">
        <v>5</v>
      </c>
      <c r="B6" s="10">
        <v>836.42571450000003</v>
      </c>
      <c r="C6" s="10">
        <v>2188.8066690000001</v>
      </c>
      <c r="D6" s="10">
        <v>3025.2323835000002</v>
      </c>
      <c r="E6" s="12">
        <f t="shared" si="0"/>
        <v>27.648312872160552</v>
      </c>
      <c r="F6" s="12">
        <v>31.708823898741699</v>
      </c>
    </row>
    <row r="7" spans="1:6" x14ac:dyDescent="0.25">
      <c r="A7" t="s">
        <v>40</v>
      </c>
      <c r="B7" s="10">
        <v>0</v>
      </c>
      <c r="C7" s="10">
        <v>44.256505500000003</v>
      </c>
      <c r="D7" s="10">
        <v>44.256505500000003</v>
      </c>
      <c r="E7" s="12">
        <f t="shared" si="0"/>
        <v>0</v>
      </c>
      <c r="F7" s="12">
        <v>30.528910542867937</v>
      </c>
    </row>
    <row r="8" spans="1:6" x14ac:dyDescent="0.25">
      <c r="A8" t="s">
        <v>6</v>
      </c>
      <c r="B8" s="10">
        <v>2779.2640665000004</v>
      </c>
      <c r="C8" s="10">
        <v>6699.6343125000003</v>
      </c>
      <c r="D8" s="10">
        <v>9478.8983790000002</v>
      </c>
      <c r="E8" s="12">
        <f t="shared" si="0"/>
        <v>29.320538688939983</v>
      </c>
      <c r="F8" s="12">
        <v>30.247827342971441</v>
      </c>
    </row>
    <row r="9" spans="1:6" x14ac:dyDescent="0.25">
      <c r="A9" t="s">
        <v>37</v>
      </c>
      <c r="B9" s="10">
        <v>0</v>
      </c>
      <c r="C9" s="10">
        <v>5.1150735000000003</v>
      </c>
      <c r="D9" s="10">
        <v>5.1150735000000003</v>
      </c>
      <c r="E9" s="12">
        <f t="shared" si="0"/>
        <v>0</v>
      </c>
      <c r="F9" s="12">
        <v>25.697459610152602</v>
      </c>
    </row>
    <row r="10" spans="1:6" x14ac:dyDescent="0.25">
      <c r="A10" t="s">
        <v>27</v>
      </c>
      <c r="B10" s="10">
        <v>544.64413050000007</v>
      </c>
      <c r="C10" s="10">
        <v>3827.409345</v>
      </c>
      <c r="D10" s="10">
        <v>4372.0534754999999</v>
      </c>
      <c r="E10" s="12">
        <f t="shared" si="0"/>
        <v>12.457398646930161</v>
      </c>
      <c r="F10" s="12">
        <v>23.40085900633936</v>
      </c>
    </row>
    <row r="11" spans="1:6" x14ac:dyDescent="0.25">
      <c r="A11" t="s">
        <v>1</v>
      </c>
      <c r="B11" s="10">
        <v>122.31697500000001</v>
      </c>
      <c r="C11" s="10">
        <v>566.21639700000003</v>
      </c>
      <c r="D11" s="10">
        <v>688.5333720000001</v>
      </c>
      <c r="E11" s="12">
        <f t="shared" si="0"/>
        <v>17.764857881136951</v>
      </c>
      <c r="F11" s="12">
        <v>23.095744697613906</v>
      </c>
    </row>
    <row r="12" spans="1:6" x14ac:dyDescent="0.25">
      <c r="A12" t="s">
        <v>18</v>
      </c>
      <c r="B12" s="10">
        <v>1550.3120595</v>
      </c>
      <c r="C12" s="10">
        <v>5441.3262315000002</v>
      </c>
      <c r="D12" s="10">
        <v>6991.6382910000002</v>
      </c>
      <c r="E12" s="12">
        <f t="shared" si="0"/>
        <v>22.173802404733127</v>
      </c>
      <c r="F12" s="12">
        <v>21.456787485407961</v>
      </c>
    </row>
    <row r="13" spans="1:6" x14ac:dyDescent="0.25">
      <c r="A13" t="s">
        <v>10</v>
      </c>
      <c r="B13" s="10">
        <v>59.601726000000006</v>
      </c>
      <c r="C13" s="10">
        <v>6505.4839140000004</v>
      </c>
      <c r="D13" s="10">
        <v>6565.0856400000002</v>
      </c>
      <c r="E13" s="12">
        <f t="shared" si="0"/>
        <v>0.90785907859078607</v>
      </c>
      <c r="F13" s="12">
        <v>20.707582516847065</v>
      </c>
    </row>
    <row r="14" spans="1:6" x14ac:dyDescent="0.25">
      <c r="A14" t="s">
        <v>46</v>
      </c>
      <c r="B14" s="10">
        <v>0</v>
      </c>
      <c r="C14" s="10">
        <v>92.071323000000007</v>
      </c>
      <c r="D14" s="10">
        <v>92.071323000000007</v>
      </c>
      <c r="E14" s="12">
        <f t="shared" si="0"/>
        <v>0</v>
      </c>
      <c r="F14" s="12">
        <v>18.692072339711459</v>
      </c>
    </row>
    <row r="15" spans="1:6" x14ac:dyDescent="0.25">
      <c r="A15" t="s">
        <v>47</v>
      </c>
      <c r="B15" s="10">
        <v>0</v>
      </c>
      <c r="C15" s="10">
        <v>438.78434850000002</v>
      </c>
      <c r="D15" s="10">
        <v>438.78434850000002</v>
      </c>
      <c r="E15" s="12">
        <f t="shared" si="0"/>
        <v>0</v>
      </c>
      <c r="F15" s="12">
        <v>18.582862934865787</v>
      </c>
    </row>
    <row r="16" spans="1:6" x14ac:dyDescent="0.25">
      <c r="A16" t="s">
        <v>36</v>
      </c>
      <c r="B16" s="10">
        <v>0</v>
      </c>
      <c r="C16" s="10">
        <v>261.75832650000001</v>
      </c>
      <c r="D16" s="10">
        <v>261.75832650000001</v>
      </c>
      <c r="E16" s="12">
        <f t="shared" si="0"/>
        <v>0</v>
      </c>
      <c r="F16" s="12">
        <v>17.146556292052828</v>
      </c>
    </row>
    <row r="17" spans="1:6" x14ac:dyDescent="0.25">
      <c r="A17" t="s">
        <v>8</v>
      </c>
      <c r="B17" s="10">
        <v>8807.9341725000013</v>
      </c>
      <c r="C17" s="10">
        <v>20742.290226000001</v>
      </c>
      <c r="D17" s="10">
        <v>29550.224398500002</v>
      </c>
      <c r="E17" s="12">
        <f t="shared" si="0"/>
        <v>29.806657484966848</v>
      </c>
      <c r="F17" s="12">
        <v>13.352562051652198</v>
      </c>
    </row>
    <row r="18" spans="1:6" x14ac:dyDescent="0.25">
      <c r="A18" t="s">
        <v>7</v>
      </c>
      <c r="B18" s="10">
        <v>20702.9263995</v>
      </c>
      <c r="C18" s="10">
        <v>51081.125521500006</v>
      </c>
      <c r="D18" s="10">
        <v>71784.051921000006</v>
      </c>
      <c r="E18" s="12">
        <f t="shared" si="0"/>
        <v>28.840565342123686</v>
      </c>
      <c r="F18" s="12">
        <v>12.775044401544863</v>
      </c>
    </row>
    <row r="19" spans="1:6" x14ac:dyDescent="0.25">
      <c r="A19" t="s">
        <v>15</v>
      </c>
      <c r="B19" s="10">
        <v>331.14541050000003</v>
      </c>
      <c r="C19" s="10">
        <v>1618.142382</v>
      </c>
      <c r="D19" s="10">
        <v>1949.2877925</v>
      </c>
      <c r="E19" s="12">
        <f t="shared" si="0"/>
        <v>16.988020536223615</v>
      </c>
      <c r="F19" s="12">
        <v>12.242503654272152</v>
      </c>
    </row>
    <row r="20" spans="1:6" x14ac:dyDescent="0.25">
      <c r="A20" t="s">
        <v>3</v>
      </c>
      <c r="B20" s="10">
        <v>5414.4164970000002</v>
      </c>
      <c r="C20" s="10">
        <v>13318.984210500001</v>
      </c>
      <c r="D20" s="10">
        <v>18733.400707500001</v>
      </c>
      <c r="E20" s="12">
        <f t="shared" si="0"/>
        <v>28.902475218139728</v>
      </c>
      <c r="F20" s="12">
        <v>12.065413916395203</v>
      </c>
    </row>
    <row r="21" spans="1:6" x14ac:dyDescent="0.25">
      <c r="A21" s="19" t="s">
        <v>0</v>
      </c>
      <c r="B21" s="10">
        <v>64.939194000000001</v>
      </c>
      <c r="C21" s="10">
        <v>19104.3547335</v>
      </c>
      <c r="D21" s="10">
        <v>19169.293927499999</v>
      </c>
      <c r="E21" s="12">
        <f t="shared" si="0"/>
        <v>0.33876674981147398</v>
      </c>
      <c r="F21" s="12">
        <v>10.261430065174237</v>
      </c>
    </row>
    <row r="22" spans="1:6" x14ac:dyDescent="0.25">
      <c r="A22" t="s">
        <v>9</v>
      </c>
      <c r="B22" s="10">
        <v>63787.190490000001</v>
      </c>
      <c r="C22" s="10">
        <v>506478.78796050005</v>
      </c>
      <c r="D22" s="10">
        <v>570265.97845050006</v>
      </c>
      <c r="E22" s="12">
        <f t="shared" si="0"/>
        <v>11.185515689243738</v>
      </c>
      <c r="F22" s="12">
        <v>9.2019347662870938</v>
      </c>
    </row>
    <row r="23" spans="1:6" x14ac:dyDescent="0.25">
      <c r="A23" t="s">
        <v>2</v>
      </c>
      <c r="B23" s="10">
        <v>41.810166000000002</v>
      </c>
      <c r="C23" s="10">
        <v>58.044964500000006</v>
      </c>
      <c r="D23" s="10">
        <v>99.855130500000001</v>
      </c>
      <c r="E23" s="12">
        <f t="shared" si="0"/>
        <v>41.870824053452118</v>
      </c>
      <c r="F23" s="12">
        <v>6.6036910640710449</v>
      </c>
    </row>
    <row r="24" spans="1:6" x14ac:dyDescent="0.25">
      <c r="A24" t="s">
        <v>20</v>
      </c>
      <c r="B24" s="10">
        <v>187.92335250000002</v>
      </c>
      <c r="C24" s="10">
        <v>1082.3940315</v>
      </c>
      <c r="D24" s="10">
        <v>1270.3173839999999</v>
      </c>
      <c r="E24" s="12">
        <f t="shared" si="0"/>
        <v>14.793417366946782</v>
      </c>
      <c r="F24" s="12">
        <v>6.5613610175682995</v>
      </c>
    </row>
    <row r="25" spans="1:6" x14ac:dyDescent="0.25">
      <c r="A25" t="s">
        <v>24</v>
      </c>
      <c r="B25" s="10">
        <v>4.6702845000000002</v>
      </c>
      <c r="C25" s="10">
        <v>279.99467550000003</v>
      </c>
      <c r="D25" s="10">
        <v>284.66496000000001</v>
      </c>
      <c r="E25" s="12">
        <f t="shared" si="0"/>
        <v>1.640625</v>
      </c>
      <c r="F25" s="12">
        <v>6.5088758961791751</v>
      </c>
    </row>
    <row r="26" spans="1:6" x14ac:dyDescent="0.25">
      <c r="A26" t="s">
        <v>25</v>
      </c>
      <c r="B26" s="10">
        <v>98.965552500000001</v>
      </c>
      <c r="C26" s="10">
        <v>54502.220115000004</v>
      </c>
      <c r="D26" s="10">
        <v>54601.185667500002</v>
      </c>
      <c r="E26" s="12">
        <f t="shared" si="0"/>
        <v>0.18125165468504981</v>
      </c>
      <c r="F26" s="12">
        <v>6.2943547317119197</v>
      </c>
    </row>
    <row r="27" spans="1:6" x14ac:dyDescent="0.25">
      <c r="A27" t="s">
        <v>52</v>
      </c>
      <c r="B27" s="10">
        <v>0</v>
      </c>
      <c r="C27" s="10">
        <v>1052.1483795000001</v>
      </c>
      <c r="D27" s="10">
        <v>1052.1483795000001</v>
      </c>
      <c r="E27" s="12">
        <f t="shared" si="0"/>
        <v>0</v>
      </c>
      <c r="F27" s="12">
        <v>6.1674040915398551</v>
      </c>
    </row>
    <row r="28" spans="1:6" x14ac:dyDescent="0.25">
      <c r="A28" t="s">
        <v>41</v>
      </c>
      <c r="B28" s="10">
        <v>0</v>
      </c>
      <c r="C28" s="10">
        <v>870.89686200000006</v>
      </c>
      <c r="D28" s="10">
        <v>870.89686200000006</v>
      </c>
      <c r="E28" s="12">
        <f t="shared" si="0"/>
        <v>0</v>
      </c>
      <c r="F28" s="12">
        <v>5.7757735298382986</v>
      </c>
    </row>
    <row r="29" spans="1:6" x14ac:dyDescent="0.25">
      <c r="A29" t="s">
        <v>13</v>
      </c>
      <c r="B29" s="10">
        <v>13507.5747465</v>
      </c>
      <c r="C29" s="10">
        <v>78974.066105999998</v>
      </c>
      <c r="D29" s="10">
        <v>92481.640852500001</v>
      </c>
      <c r="E29" s="12">
        <f t="shared" si="0"/>
        <v>14.605682405704048</v>
      </c>
      <c r="F29" s="12">
        <v>4.9839633657393625</v>
      </c>
    </row>
    <row r="30" spans="1:6" x14ac:dyDescent="0.25">
      <c r="A30" t="s">
        <v>29</v>
      </c>
      <c r="B30" s="10">
        <v>4.2254955000000001</v>
      </c>
      <c r="C30" s="10">
        <v>635.60348099999999</v>
      </c>
      <c r="D30" s="10">
        <v>639.82897649999995</v>
      </c>
      <c r="E30" s="12">
        <f t="shared" si="0"/>
        <v>0.66041014946124443</v>
      </c>
      <c r="F30" s="12">
        <v>4.9082607125090467</v>
      </c>
    </row>
    <row r="31" spans="1:6" x14ac:dyDescent="0.25">
      <c r="A31" t="s">
        <v>30</v>
      </c>
      <c r="B31" s="10">
        <v>4.4478900000000001</v>
      </c>
      <c r="C31" s="10">
        <v>55.598625000000006</v>
      </c>
      <c r="D31" s="10">
        <v>60.046515000000007</v>
      </c>
      <c r="E31" s="12">
        <f t="shared" si="0"/>
        <v>7.4074074074074066</v>
      </c>
      <c r="F31" s="12">
        <v>4.4781862159326478</v>
      </c>
    </row>
    <row r="32" spans="1:6" x14ac:dyDescent="0.25">
      <c r="A32" s="19" t="s">
        <v>12</v>
      </c>
      <c r="B32" s="10">
        <v>750.58143749999999</v>
      </c>
      <c r="C32" s="10">
        <v>51369.571188000002</v>
      </c>
      <c r="D32" s="10">
        <v>52120.152625499999</v>
      </c>
      <c r="E32" s="12">
        <f t="shared" si="0"/>
        <v>1.4400983107113445</v>
      </c>
      <c r="F32" s="12">
        <v>4.4439689182537352</v>
      </c>
    </row>
    <row r="33" spans="1:6" x14ac:dyDescent="0.25">
      <c r="A33" t="s">
        <v>14</v>
      </c>
      <c r="B33" s="10">
        <v>1559.6526285</v>
      </c>
      <c r="C33" s="10">
        <v>14267.941542</v>
      </c>
      <c r="D33" s="10">
        <v>15827.5941705</v>
      </c>
      <c r="E33" s="12">
        <f t="shared" si="0"/>
        <v>9.8540094704154892</v>
      </c>
      <c r="F33" s="12">
        <v>4.4153777100571094</v>
      </c>
    </row>
    <row r="34" spans="1:6" x14ac:dyDescent="0.25">
      <c r="A34" t="s">
        <v>11</v>
      </c>
      <c r="B34" s="10">
        <v>12143.629278</v>
      </c>
      <c r="C34" s="10">
        <v>642155.22297</v>
      </c>
      <c r="D34" s="10">
        <v>654298.85224799998</v>
      </c>
      <c r="E34" s="12">
        <f t="shared" si="0"/>
        <v>1.8559759407001344</v>
      </c>
      <c r="F34" s="12">
        <v>3.9566577958645275</v>
      </c>
    </row>
    <row r="35" spans="1:6" x14ac:dyDescent="0.25">
      <c r="A35" t="s">
        <v>16</v>
      </c>
      <c r="B35" s="10">
        <v>1196.7048045000001</v>
      </c>
      <c r="C35" s="10">
        <v>3492.2608335</v>
      </c>
      <c r="D35" s="10">
        <v>4688.9656379999997</v>
      </c>
      <c r="E35" s="12">
        <f t="shared" si="0"/>
        <v>25.521722633276422</v>
      </c>
      <c r="F35" s="12">
        <v>3.6769599836005806</v>
      </c>
    </row>
    <row r="36" spans="1:6" x14ac:dyDescent="0.25">
      <c r="A36" t="s">
        <v>45</v>
      </c>
      <c r="B36" s="10">
        <v>0</v>
      </c>
      <c r="C36" s="10">
        <v>1206.9349515000001</v>
      </c>
      <c r="D36" s="10">
        <v>1206.9349515000001</v>
      </c>
      <c r="E36" s="12">
        <f t="shared" si="0"/>
        <v>0</v>
      </c>
      <c r="F36" s="12">
        <v>3.344087238698966</v>
      </c>
    </row>
    <row r="37" spans="1:6" x14ac:dyDescent="0.25">
      <c r="A37" t="s">
        <v>21</v>
      </c>
      <c r="B37" s="10">
        <v>6.6718350000000006</v>
      </c>
      <c r="C37" s="10">
        <v>617.81192099999998</v>
      </c>
      <c r="D37" s="10">
        <v>624.48375599999997</v>
      </c>
      <c r="E37" s="12">
        <f t="shared" si="0"/>
        <v>1.0683760683760686</v>
      </c>
      <c r="F37" s="12">
        <v>2.8060992915587017</v>
      </c>
    </row>
    <row r="38" spans="1:6" x14ac:dyDescent="0.25">
      <c r="A38" t="s">
        <v>23</v>
      </c>
      <c r="B38" s="10">
        <v>50.038762500000004</v>
      </c>
      <c r="C38" s="10">
        <v>706.10253750000004</v>
      </c>
      <c r="D38" s="10">
        <v>756.1413</v>
      </c>
      <c r="E38" s="12">
        <f t="shared" si="0"/>
        <v>6.6176470588235299</v>
      </c>
      <c r="F38" s="12">
        <v>2.6223745339578297</v>
      </c>
    </row>
    <row r="39" spans="1:6" x14ac:dyDescent="0.25">
      <c r="A39" t="s">
        <v>50</v>
      </c>
      <c r="B39" s="10">
        <v>0</v>
      </c>
      <c r="C39" s="10">
        <v>19.570716000000001</v>
      </c>
      <c r="D39" s="10">
        <v>19.570716000000001</v>
      </c>
      <c r="E39" s="12">
        <f t="shared" si="0"/>
        <v>0</v>
      </c>
      <c r="F39" s="12">
        <v>2.4658339735017689</v>
      </c>
    </row>
    <row r="40" spans="1:6" x14ac:dyDescent="0.25">
      <c r="A40" t="s">
        <v>26</v>
      </c>
      <c r="B40" s="10">
        <v>454.35196350000001</v>
      </c>
      <c r="C40" s="10">
        <v>38804.949121500002</v>
      </c>
      <c r="D40" s="10">
        <v>39259.301084999999</v>
      </c>
      <c r="E40" s="12">
        <f t="shared" si="0"/>
        <v>1.1573103721747013</v>
      </c>
      <c r="F40" s="12">
        <v>2.3766155073335935</v>
      </c>
    </row>
    <row r="41" spans="1:6" x14ac:dyDescent="0.25">
      <c r="A41" t="s">
        <v>43</v>
      </c>
      <c r="B41" s="10">
        <v>0</v>
      </c>
      <c r="C41" s="10">
        <v>147.00276450000001</v>
      </c>
      <c r="D41" s="10">
        <v>147.00276450000001</v>
      </c>
      <c r="E41" s="12">
        <f t="shared" si="0"/>
        <v>0</v>
      </c>
      <c r="F41" s="12">
        <v>1.7842756974489036</v>
      </c>
    </row>
    <row r="42" spans="1:6" x14ac:dyDescent="0.25">
      <c r="A42" t="s">
        <v>48</v>
      </c>
      <c r="B42" s="10">
        <v>0</v>
      </c>
      <c r="C42" s="10">
        <v>9267.1788150000011</v>
      </c>
      <c r="D42" s="10">
        <v>9267.1788150000011</v>
      </c>
      <c r="E42" s="12">
        <f t="shared" si="0"/>
        <v>0</v>
      </c>
      <c r="F42" s="12">
        <v>1.7072393524209504</v>
      </c>
    </row>
    <row r="43" spans="1:6" x14ac:dyDescent="0.25">
      <c r="A43" t="s">
        <v>17</v>
      </c>
      <c r="B43" s="10">
        <v>14.678037000000002</v>
      </c>
      <c r="C43" s="10">
        <v>422.77194450000002</v>
      </c>
      <c r="D43" s="10">
        <v>437.44998150000004</v>
      </c>
      <c r="E43" s="12">
        <f t="shared" si="0"/>
        <v>3.355363497712252</v>
      </c>
      <c r="F43" s="12">
        <v>1.585336198468509</v>
      </c>
    </row>
    <row r="44" spans="1:6" x14ac:dyDescent="0.25">
      <c r="A44" t="s">
        <v>22</v>
      </c>
      <c r="B44" s="10">
        <v>15.122826000000002</v>
      </c>
      <c r="C44" s="10">
        <v>37812.402468</v>
      </c>
      <c r="D44" s="10">
        <v>37827.525293999999</v>
      </c>
      <c r="E44" s="12">
        <f t="shared" si="0"/>
        <v>3.9978364649718975E-2</v>
      </c>
      <c r="F44" s="12">
        <v>1.4919483092378971</v>
      </c>
    </row>
    <row r="45" spans="1:6" x14ac:dyDescent="0.25">
      <c r="A45" t="s">
        <v>38</v>
      </c>
      <c r="B45" s="10">
        <v>0</v>
      </c>
      <c r="C45" s="10">
        <v>28.244101500000003</v>
      </c>
      <c r="D45" s="10">
        <v>28.244101500000003</v>
      </c>
      <c r="E45" s="12">
        <f t="shared" si="0"/>
        <v>0</v>
      </c>
      <c r="F45" s="12">
        <v>1.4128561781969371</v>
      </c>
    </row>
    <row r="46" spans="1:6" x14ac:dyDescent="0.25">
      <c r="A46" t="s">
        <v>35</v>
      </c>
      <c r="B46" s="10">
        <v>0</v>
      </c>
      <c r="C46" s="10">
        <v>134.10388349999999</v>
      </c>
      <c r="D46" s="10">
        <v>134.10388349999999</v>
      </c>
      <c r="E46" s="12">
        <f t="shared" si="0"/>
        <v>0</v>
      </c>
      <c r="F46" s="12">
        <v>1.1838082581348524</v>
      </c>
    </row>
    <row r="47" spans="1:6" x14ac:dyDescent="0.25">
      <c r="A47" t="s">
        <v>49</v>
      </c>
      <c r="B47" s="10">
        <v>0</v>
      </c>
      <c r="C47" s="10">
        <v>33.359175</v>
      </c>
      <c r="D47" s="10">
        <v>33.359175</v>
      </c>
      <c r="E47" s="12">
        <f t="shared" si="0"/>
        <v>0</v>
      </c>
      <c r="F47" s="12">
        <v>0.85894420651864078</v>
      </c>
    </row>
    <row r="48" spans="1:6" x14ac:dyDescent="0.25">
      <c r="A48" t="s">
        <v>42</v>
      </c>
      <c r="B48" s="10">
        <v>0</v>
      </c>
      <c r="C48" s="10">
        <v>1685.9727045000002</v>
      </c>
      <c r="D48" s="10">
        <v>1685.9727045000002</v>
      </c>
      <c r="E48" s="12">
        <f t="shared" si="0"/>
        <v>0</v>
      </c>
      <c r="F48" s="12">
        <v>0.71313302384416144</v>
      </c>
    </row>
    <row r="49" spans="1:6" x14ac:dyDescent="0.25">
      <c r="A49" s="20" t="s">
        <v>39</v>
      </c>
      <c r="B49" s="21">
        <v>0</v>
      </c>
      <c r="C49" s="21">
        <v>13707.729796500002</v>
      </c>
      <c r="D49" s="21">
        <v>13707.729796500002</v>
      </c>
      <c r="E49" s="12">
        <f t="shared" si="0"/>
        <v>0</v>
      </c>
      <c r="F49" s="22">
        <v>0.52075757037450165</v>
      </c>
    </row>
    <row r="50" spans="1:6" x14ac:dyDescent="0.25">
      <c r="A50" s="11" t="s">
        <v>62</v>
      </c>
      <c r="B50" s="13">
        <f>SUM(B2:B49)</f>
        <v>136887.817851</v>
      </c>
      <c r="C50" s="13">
        <f>SUM(C2:C49)</f>
        <v>1615563.2729835</v>
      </c>
      <c r="D50" s="13">
        <f>SUM(D2:D49)</f>
        <v>1752451.0908344998</v>
      </c>
      <c r="E50" s="15">
        <f>(B50/D50)*100</f>
        <v>7.8112204424384464</v>
      </c>
      <c r="F50" s="15">
        <v>10.490429900865001</v>
      </c>
    </row>
  </sheetData>
  <sortState ref="A2:F50">
    <sortCondition descending="1" ref="F2:F5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pane ySplit="1" topLeftCell="A2" activePane="bottomLeft" state="frozen"/>
      <selection pane="bottomLeft" activeCell="A8" sqref="A8"/>
    </sheetView>
  </sheetViews>
  <sheetFormatPr defaultRowHeight="15" x14ac:dyDescent="0.25"/>
  <cols>
    <col min="1" max="1" width="76.140625" customWidth="1"/>
    <col min="2" max="2" width="14.140625" customWidth="1"/>
    <col min="3" max="3" width="16.85546875" customWidth="1"/>
    <col min="4" max="4" width="15.42578125" customWidth="1"/>
    <col min="5" max="5" width="19.85546875" customWidth="1"/>
    <col min="6" max="6" width="18.7109375" customWidth="1"/>
  </cols>
  <sheetData>
    <row r="1" spans="1:6" ht="15.75" thickBot="1" x14ac:dyDescent="0.3">
      <c r="A1" s="4" t="s">
        <v>32</v>
      </c>
      <c r="B1" s="3" t="s">
        <v>33</v>
      </c>
      <c r="C1" s="3" t="s">
        <v>34</v>
      </c>
      <c r="D1" s="3" t="s">
        <v>31</v>
      </c>
      <c r="E1" s="3" t="s">
        <v>53</v>
      </c>
      <c r="F1" s="3" t="s">
        <v>58</v>
      </c>
    </row>
    <row r="2" spans="1:6" x14ac:dyDescent="0.25">
      <c r="A2" s="5"/>
    </row>
    <row r="3" spans="1:6" x14ac:dyDescent="0.25">
      <c r="A3" s="2" t="s">
        <v>55</v>
      </c>
    </row>
    <row r="4" spans="1:6" x14ac:dyDescent="0.25">
      <c r="A4" s="5" t="s">
        <v>19</v>
      </c>
      <c r="B4" s="24">
        <v>435.67082550000003</v>
      </c>
      <c r="C4" s="24">
        <v>2482.8121980000001</v>
      </c>
      <c r="D4" s="24">
        <v>2918.4830234999999</v>
      </c>
      <c r="E4" s="25">
        <v>17.547474023647439</v>
      </c>
      <c r="F4" s="25">
        <f t="shared" ref="F4:F41" si="0">(D4/1752451)*100</f>
        <v>0.16653721122587734</v>
      </c>
    </row>
    <row r="5" spans="1:6" x14ac:dyDescent="0.25">
      <c r="A5" s="5" t="s">
        <v>20</v>
      </c>
      <c r="B5" s="24">
        <v>187.92335250000002</v>
      </c>
      <c r="C5" s="24">
        <v>1082.3940315</v>
      </c>
      <c r="D5" s="24">
        <v>1270.3173839999999</v>
      </c>
      <c r="E5" s="25">
        <v>17.361824532566263</v>
      </c>
      <c r="F5" s="25">
        <f t="shared" si="0"/>
        <v>7.2488040122091854E-2</v>
      </c>
    </row>
    <row r="6" spans="1:6" x14ac:dyDescent="0.25">
      <c r="A6" s="5" t="s">
        <v>13</v>
      </c>
      <c r="B6" s="24">
        <v>13507.5747465</v>
      </c>
      <c r="C6" s="24">
        <v>78974.066105999998</v>
      </c>
      <c r="D6" s="24">
        <v>92481.640852500001</v>
      </c>
      <c r="E6" s="25">
        <v>17.103810671682982</v>
      </c>
      <c r="F6" s="25">
        <f t="shared" si="0"/>
        <v>5.2772739923969345</v>
      </c>
    </row>
    <row r="7" spans="1:6" x14ac:dyDescent="0.25">
      <c r="A7" s="5" t="s">
        <v>27</v>
      </c>
      <c r="B7" s="24">
        <v>544.64413050000007</v>
      </c>
      <c r="C7" s="24">
        <v>3827.409345</v>
      </c>
      <c r="D7" s="24">
        <v>4372.0534754999999</v>
      </c>
      <c r="E7" s="25">
        <v>14.230098779779199</v>
      </c>
      <c r="F7" s="25">
        <f t="shared" si="0"/>
        <v>0.24948220951684241</v>
      </c>
    </row>
    <row r="8" spans="1:6" x14ac:dyDescent="0.25">
      <c r="A8" s="5" t="s">
        <v>9</v>
      </c>
      <c r="B8" s="6">
        <v>63787.190490000001</v>
      </c>
      <c r="C8" s="6">
        <v>506478.78796050005</v>
      </c>
      <c r="D8" s="6">
        <v>570265.97845050006</v>
      </c>
      <c r="E8" s="18">
        <v>12.594247183946175</v>
      </c>
      <c r="F8" s="18">
        <f t="shared" si="0"/>
        <v>32.541051273359429</v>
      </c>
    </row>
    <row r="9" spans="1:6" x14ac:dyDescent="0.25">
      <c r="A9" s="5" t="s">
        <v>14</v>
      </c>
      <c r="B9" s="6">
        <v>1559.6526285</v>
      </c>
      <c r="C9" s="6">
        <v>14267.941542</v>
      </c>
      <c r="D9" s="6">
        <v>15827.5941705</v>
      </c>
      <c r="E9" s="18">
        <v>10.931167778539809</v>
      </c>
      <c r="F9" s="18">
        <f t="shared" si="0"/>
        <v>0.90316899990356359</v>
      </c>
    </row>
    <row r="10" spans="1:6" x14ac:dyDescent="0.25">
      <c r="A10" s="5" t="s">
        <v>30</v>
      </c>
      <c r="B10" s="6">
        <v>4.4478900000000001</v>
      </c>
      <c r="C10" s="6">
        <v>55.598625000000006</v>
      </c>
      <c r="D10" s="6">
        <v>60.046515000000007</v>
      </c>
      <c r="E10" s="18">
        <v>7.9999999999999991</v>
      </c>
      <c r="F10" s="18">
        <f t="shared" si="0"/>
        <v>3.4264304679560232E-3</v>
      </c>
    </row>
    <row r="11" spans="1:6" x14ac:dyDescent="0.25">
      <c r="A11" s="5" t="s">
        <v>23</v>
      </c>
      <c r="B11" s="6">
        <v>50.038762500000004</v>
      </c>
      <c r="C11" s="6">
        <v>706.10253750000004</v>
      </c>
      <c r="D11" s="6">
        <v>756.1413</v>
      </c>
      <c r="E11" s="18">
        <v>7.0866141732283463</v>
      </c>
      <c r="F11" s="18">
        <f t="shared" si="0"/>
        <v>4.3147642929816585E-2</v>
      </c>
    </row>
    <row r="12" spans="1:6" x14ac:dyDescent="0.25">
      <c r="A12" s="5" t="s">
        <v>28</v>
      </c>
      <c r="B12" s="6">
        <v>993.43623150000008</v>
      </c>
      <c r="C12" s="6">
        <v>19306.288939500002</v>
      </c>
      <c r="D12" s="6">
        <v>20299.725171000002</v>
      </c>
      <c r="E12" s="18">
        <v>5.1456612641255139</v>
      </c>
      <c r="F12" s="18">
        <f t="shared" si="0"/>
        <v>1.1583619268669996</v>
      </c>
    </row>
    <row r="13" spans="1:6" x14ac:dyDescent="0.25">
      <c r="A13" s="5" t="s">
        <v>17</v>
      </c>
      <c r="B13" s="6">
        <v>14.678037000000002</v>
      </c>
      <c r="C13" s="6">
        <v>422.77194450000002</v>
      </c>
      <c r="D13" s="6">
        <v>437.44998150000004</v>
      </c>
      <c r="E13" s="18">
        <v>3.4718569174118885</v>
      </c>
      <c r="F13" s="18">
        <f t="shared" si="0"/>
        <v>2.496218048322036E-2</v>
      </c>
    </row>
    <row r="14" spans="1:6" x14ac:dyDescent="0.25">
      <c r="A14" s="5" t="s">
        <v>11</v>
      </c>
      <c r="B14" s="6">
        <v>12143.629278</v>
      </c>
      <c r="C14" s="6">
        <v>642155.22297</v>
      </c>
      <c r="D14" s="6">
        <v>654298.85224799998</v>
      </c>
      <c r="E14" s="18">
        <v>1.8910738157411706</v>
      </c>
      <c r="F14" s="18">
        <f t="shared" si="0"/>
        <v>37.336213808431737</v>
      </c>
    </row>
    <row r="15" spans="1:6" x14ac:dyDescent="0.25">
      <c r="A15" s="5" t="s">
        <v>24</v>
      </c>
      <c r="B15" s="6">
        <v>4.6702845000000002</v>
      </c>
      <c r="C15" s="6">
        <v>279.99467550000003</v>
      </c>
      <c r="D15" s="6">
        <v>284.66496000000001</v>
      </c>
      <c r="E15" s="18">
        <v>1.6679904686258933</v>
      </c>
      <c r="F15" s="18">
        <f t="shared" si="0"/>
        <v>1.6243818514754479E-2</v>
      </c>
    </row>
    <row r="16" spans="1:6" x14ac:dyDescent="0.25">
      <c r="A16" s="5" t="s">
        <v>12</v>
      </c>
      <c r="B16" s="6">
        <v>750.58143749999999</v>
      </c>
      <c r="C16" s="6">
        <v>51369.571188000002</v>
      </c>
      <c r="D16" s="6">
        <v>52120.152625499999</v>
      </c>
      <c r="E16" s="18">
        <v>1.4611401655525924</v>
      </c>
      <c r="F16" s="18">
        <f t="shared" si="0"/>
        <v>2.9741289557026129</v>
      </c>
    </row>
    <row r="17" spans="1:6" x14ac:dyDescent="0.25">
      <c r="A17" s="5" t="s">
        <v>26</v>
      </c>
      <c r="B17" s="6">
        <v>454.35196350000001</v>
      </c>
      <c r="C17" s="6">
        <v>38804.949121500002</v>
      </c>
      <c r="D17" s="6">
        <v>39259.301084999999</v>
      </c>
      <c r="E17" s="18">
        <v>1.1708608664255791</v>
      </c>
      <c r="F17" s="18">
        <f t="shared" si="0"/>
        <v>2.2402510018825064</v>
      </c>
    </row>
    <row r="18" spans="1:6" x14ac:dyDescent="0.25">
      <c r="A18" s="5" t="s">
        <v>21</v>
      </c>
      <c r="B18" s="6">
        <v>6.6718350000000006</v>
      </c>
      <c r="C18" s="6">
        <v>617.81192099999998</v>
      </c>
      <c r="D18" s="6">
        <v>624.48375599999997</v>
      </c>
      <c r="E18" s="18">
        <v>1.0799136069114472</v>
      </c>
      <c r="F18" s="18">
        <f t="shared" si="0"/>
        <v>3.5634876866742632E-2</v>
      </c>
    </row>
    <row r="19" spans="1:6" x14ac:dyDescent="0.25">
      <c r="A19" s="5" t="s">
        <v>10</v>
      </c>
      <c r="B19" s="6">
        <v>59.601726000000006</v>
      </c>
      <c r="C19" s="6">
        <v>6505.4839140000004</v>
      </c>
      <c r="D19" s="6">
        <v>6565.0856400000002</v>
      </c>
      <c r="E19" s="18">
        <v>0.91617667168056893</v>
      </c>
      <c r="F19" s="18">
        <f t="shared" si="0"/>
        <v>0.37462306449652516</v>
      </c>
    </row>
    <row r="20" spans="1:6" x14ac:dyDescent="0.25">
      <c r="A20" s="5" t="s">
        <v>29</v>
      </c>
      <c r="B20" s="6">
        <v>4.2254955000000001</v>
      </c>
      <c r="C20" s="6">
        <v>635.60348099999999</v>
      </c>
      <c r="D20" s="6">
        <v>639.82897649999995</v>
      </c>
      <c r="E20" s="18">
        <v>0.66480055983205044</v>
      </c>
      <c r="F20" s="18">
        <f t="shared" si="0"/>
        <v>3.6510520208553617E-2</v>
      </c>
    </row>
    <row r="21" spans="1:6" x14ac:dyDescent="0.25">
      <c r="A21" s="5" t="s">
        <v>0</v>
      </c>
      <c r="B21" s="6">
        <v>64.939194000000001</v>
      </c>
      <c r="C21" s="6">
        <v>19104.3547335</v>
      </c>
      <c r="D21" s="6">
        <v>19169.293927499999</v>
      </c>
      <c r="E21" s="18">
        <v>0.33991827992037532</v>
      </c>
      <c r="F21" s="18">
        <f t="shared" si="0"/>
        <v>1.0938562006869235</v>
      </c>
    </row>
    <row r="22" spans="1:6" x14ac:dyDescent="0.25">
      <c r="A22" s="5" t="s">
        <v>25</v>
      </c>
      <c r="B22" s="6">
        <v>98.965552500000001</v>
      </c>
      <c r="C22" s="6">
        <v>54502.220115000004</v>
      </c>
      <c r="D22" s="6">
        <v>54601.185667500002</v>
      </c>
      <c r="E22" s="18">
        <v>0.18158077284041294</v>
      </c>
      <c r="F22" s="18">
        <f t="shared" si="0"/>
        <v>3.1157039864452702</v>
      </c>
    </row>
    <row r="23" spans="1:6" x14ac:dyDescent="0.25">
      <c r="A23" s="5" t="s">
        <v>22</v>
      </c>
      <c r="B23" s="6">
        <v>15.122826000000002</v>
      </c>
      <c r="C23" s="6">
        <v>37812.402468</v>
      </c>
      <c r="D23" s="6">
        <v>37827.525293999999</v>
      </c>
      <c r="E23" s="18">
        <v>3.9994353738295775E-2</v>
      </c>
      <c r="F23" s="18">
        <f t="shared" si="0"/>
        <v>2.1585496709465768</v>
      </c>
    </row>
    <row r="24" spans="1:6" x14ac:dyDescent="0.25">
      <c r="A24" s="5" t="s">
        <v>41</v>
      </c>
      <c r="B24" s="6">
        <v>0</v>
      </c>
      <c r="C24" s="6">
        <v>870.89686200000006</v>
      </c>
      <c r="D24" s="6">
        <v>870.89686200000006</v>
      </c>
      <c r="E24" s="18">
        <v>0</v>
      </c>
      <c r="F24" s="18">
        <f t="shared" si="0"/>
        <v>4.9695932268576985E-2</v>
      </c>
    </row>
    <row r="25" spans="1:6" x14ac:dyDescent="0.25">
      <c r="A25" s="5" t="s">
        <v>42</v>
      </c>
      <c r="B25" s="6">
        <v>0</v>
      </c>
      <c r="C25" s="6">
        <v>1685.9727045000002</v>
      </c>
      <c r="D25" s="6">
        <v>1685.9727045000002</v>
      </c>
      <c r="E25" s="18">
        <v>0</v>
      </c>
      <c r="F25" s="18">
        <f t="shared" si="0"/>
        <v>9.6206553250276342E-2</v>
      </c>
    </row>
    <row r="26" spans="1:6" x14ac:dyDescent="0.25">
      <c r="A26" s="5" t="s">
        <v>43</v>
      </c>
      <c r="B26" s="6">
        <v>0</v>
      </c>
      <c r="C26" s="6">
        <v>147.00276450000001</v>
      </c>
      <c r="D26" s="6">
        <v>147.00276450000001</v>
      </c>
      <c r="E26" s="18">
        <v>0</v>
      </c>
      <c r="F26" s="18">
        <f t="shared" si="0"/>
        <v>8.3884094048849306E-3</v>
      </c>
    </row>
    <row r="27" spans="1:6" x14ac:dyDescent="0.25">
      <c r="A27" s="5" t="s">
        <v>49</v>
      </c>
      <c r="B27" s="6">
        <v>0</v>
      </c>
      <c r="C27" s="6">
        <v>33.359175</v>
      </c>
      <c r="D27" s="6">
        <v>33.359175</v>
      </c>
      <c r="E27" s="18">
        <v>0</v>
      </c>
      <c r="F27" s="18">
        <f t="shared" si="0"/>
        <v>1.9035724821977902E-3</v>
      </c>
    </row>
    <row r="28" spans="1:6" x14ac:dyDescent="0.25">
      <c r="A28" s="5" t="s">
        <v>48</v>
      </c>
      <c r="B28" s="6">
        <v>0</v>
      </c>
      <c r="C28" s="6">
        <v>9267.1788150000011</v>
      </c>
      <c r="D28" s="6">
        <v>9267.1788150000011</v>
      </c>
      <c r="E28" s="18">
        <v>0</v>
      </c>
      <c r="F28" s="18">
        <f t="shared" si="0"/>
        <v>0.52881243555454627</v>
      </c>
    </row>
    <row r="29" spans="1:6" x14ac:dyDescent="0.25">
      <c r="A29" s="5" t="s">
        <v>52</v>
      </c>
      <c r="B29" s="6">
        <v>0</v>
      </c>
      <c r="C29" s="6">
        <v>1052.1483795000001</v>
      </c>
      <c r="D29" s="6">
        <v>1052.1483795000001</v>
      </c>
      <c r="E29" s="18">
        <v>0</v>
      </c>
      <c r="F29" s="18">
        <f t="shared" si="0"/>
        <v>6.0038676088518317E-2</v>
      </c>
    </row>
    <row r="30" spans="1:6" x14ac:dyDescent="0.25">
      <c r="A30" s="5" t="s">
        <v>45</v>
      </c>
      <c r="B30" s="6">
        <v>0</v>
      </c>
      <c r="C30" s="6">
        <v>1206.9349515000001</v>
      </c>
      <c r="D30" s="6">
        <v>1206.9349515000001</v>
      </c>
      <c r="E30" s="18">
        <v>0</v>
      </c>
      <c r="F30" s="18">
        <f t="shared" si="0"/>
        <v>6.8871252405916059E-2</v>
      </c>
    </row>
    <row r="31" spans="1:6" x14ac:dyDescent="0.25">
      <c r="A31" s="5" t="s">
        <v>46</v>
      </c>
      <c r="B31" s="6">
        <v>0</v>
      </c>
      <c r="C31" s="6">
        <v>92.071323000000007</v>
      </c>
      <c r="D31" s="6">
        <v>92.071323000000007</v>
      </c>
      <c r="E31" s="18">
        <v>0</v>
      </c>
      <c r="F31" s="18">
        <f t="shared" si="0"/>
        <v>5.2538600508659017E-3</v>
      </c>
    </row>
    <row r="32" spans="1:6" x14ac:dyDescent="0.25">
      <c r="A32" s="5" t="s">
        <v>36</v>
      </c>
      <c r="B32" s="6">
        <v>0</v>
      </c>
      <c r="C32" s="6">
        <v>261.75832650000001</v>
      </c>
      <c r="D32" s="6">
        <v>261.75832650000001</v>
      </c>
      <c r="E32" s="18">
        <v>0</v>
      </c>
      <c r="F32" s="18">
        <f t="shared" si="0"/>
        <v>1.4936698743645331E-2</v>
      </c>
    </row>
    <row r="33" spans="1:6" x14ac:dyDescent="0.25">
      <c r="A33" s="5" t="s">
        <v>37</v>
      </c>
      <c r="B33" s="6">
        <v>0</v>
      </c>
      <c r="C33" s="6">
        <v>5.1150735000000003</v>
      </c>
      <c r="D33" s="6">
        <v>5.1150735000000003</v>
      </c>
      <c r="E33" s="18">
        <v>0</v>
      </c>
      <c r="F33" s="18">
        <f t="shared" si="0"/>
        <v>2.9188111393699457E-4</v>
      </c>
    </row>
    <row r="34" spans="1:6" x14ac:dyDescent="0.25">
      <c r="A34" s="5" t="s">
        <v>51</v>
      </c>
      <c r="B34" s="6">
        <v>0</v>
      </c>
      <c r="C34" s="6">
        <v>1.5567615000000001</v>
      </c>
      <c r="D34" s="6">
        <v>1.5567615000000001</v>
      </c>
      <c r="E34" s="18">
        <v>0</v>
      </c>
      <c r="F34" s="18">
        <f t="shared" si="0"/>
        <v>8.8833382502563553E-5</v>
      </c>
    </row>
    <row r="35" spans="1:6" x14ac:dyDescent="0.25">
      <c r="A35" s="5" t="s">
        <v>47</v>
      </c>
      <c r="B35" s="6">
        <v>0</v>
      </c>
      <c r="C35" s="6">
        <v>438.78434850000002</v>
      </c>
      <c r="D35" s="6">
        <v>438.78434850000002</v>
      </c>
      <c r="E35" s="18">
        <v>0</v>
      </c>
      <c r="F35" s="18">
        <f t="shared" si="0"/>
        <v>2.5038323382508269E-2</v>
      </c>
    </row>
    <row r="36" spans="1:6" x14ac:dyDescent="0.25">
      <c r="A36" s="5" t="s">
        <v>40</v>
      </c>
      <c r="B36" s="6">
        <v>0</v>
      </c>
      <c r="C36" s="6">
        <v>44.256505500000003</v>
      </c>
      <c r="D36" s="6">
        <v>44.256505500000003</v>
      </c>
      <c r="E36" s="18">
        <v>0</v>
      </c>
      <c r="F36" s="18">
        <f t="shared" si="0"/>
        <v>2.5254061597157354E-3</v>
      </c>
    </row>
    <row r="37" spans="1:6" x14ac:dyDescent="0.25">
      <c r="A37" s="5" t="s">
        <v>38</v>
      </c>
      <c r="B37" s="6">
        <v>0</v>
      </c>
      <c r="C37" s="6">
        <v>28.244101500000003</v>
      </c>
      <c r="D37" s="6">
        <v>28.244101500000003</v>
      </c>
      <c r="E37" s="18">
        <v>0</v>
      </c>
      <c r="F37" s="18">
        <f t="shared" si="0"/>
        <v>1.6116913682607959E-3</v>
      </c>
    </row>
    <row r="38" spans="1:6" x14ac:dyDescent="0.25">
      <c r="A38" s="5" t="s">
        <v>50</v>
      </c>
      <c r="B38" s="6">
        <v>0</v>
      </c>
      <c r="C38" s="6">
        <v>19.570716000000001</v>
      </c>
      <c r="D38" s="6">
        <v>19.570716000000001</v>
      </c>
      <c r="E38" s="18">
        <v>0</v>
      </c>
      <c r="F38" s="18">
        <f t="shared" si="0"/>
        <v>1.1167625228893704E-3</v>
      </c>
    </row>
    <row r="39" spans="1:6" x14ac:dyDescent="0.25">
      <c r="A39" s="5" t="s">
        <v>35</v>
      </c>
      <c r="B39" s="6">
        <v>0</v>
      </c>
      <c r="C39" s="6">
        <v>134.10388349999999</v>
      </c>
      <c r="D39" s="6">
        <v>134.10388349999999</v>
      </c>
      <c r="E39" s="18">
        <v>0</v>
      </c>
      <c r="F39" s="18">
        <f t="shared" si="0"/>
        <v>7.6523613784351173E-3</v>
      </c>
    </row>
    <row r="40" spans="1:6" x14ac:dyDescent="0.25">
      <c r="A40" s="5" t="s">
        <v>39</v>
      </c>
      <c r="B40" s="6">
        <v>0</v>
      </c>
      <c r="C40" s="6">
        <v>13707.729796500002</v>
      </c>
      <c r="D40" s="6">
        <v>13707.729796500002</v>
      </c>
      <c r="E40" s="18">
        <v>0</v>
      </c>
      <c r="F40" s="18">
        <f t="shared" si="0"/>
        <v>0.78220331390150155</v>
      </c>
    </row>
    <row r="41" spans="1:6" x14ac:dyDescent="0.25">
      <c r="A41" s="8" t="s">
        <v>63</v>
      </c>
      <c r="B41" s="17">
        <f>SUM(B4:B40)</f>
        <v>94688.01668700001</v>
      </c>
      <c r="C41" s="17">
        <f>SUM(C4:C40)</f>
        <v>1508388.4723049998</v>
      </c>
      <c r="D41" s="17">
        <f>SUM(D4:D40)</f>
        <v>1603076.4889919998</v>
      </c>
      <c r="E41" s="7">
        <f>(B41/D41)*100</f>
        <v>5.9066437152065641</v>
      </c>
      <c r="F41" s="7">
        <f t="shared" si="0"/>
        <v>91.47625177491409</v>
      </c>
    </row>
    <row r="42" spans="1:6" x14ac:dyDescent="0.25">
      <c r="B42" s="9"/>
      <c r="C42" s="9"/>
      <c r="D42" s="9"/>
      <c r="E42" s="9"/>
      <c r="F42" s="9"/>
    </row>
    <row r="43" spans="1:6" x14ac:dyDescent="0.25">
      <c r="A43" s="2" t="s">
        <v>59</v>
      </c>
      <c r="B43" s="6"/>
      <c r="C43" s="6"/>
      <c r="D43" s="6"/>
      <c r="E43" s="18"/>
      <c r="F43" s="18"/>
    </row>
    <row r="44" spans="1:6" x14ac:dyDescent="0.25">
      <c r="A44" s="5" t="s">
        <v>30</v>
      </c>
      <c r="B44" s="6">
        <v>4.4478900000000001</v>
      </c>
      <c r="C44" s="6">
        <v>55.598625000000006</v>
      </c>
      <c r="D44" s="6">
        <v>60.046515000000007</v>
      </c>
      <c r="E44" s="18">
        <v>7.9999999999999991</v>
      </c>
      <c r="F44" s="18">
        <f t="shared" ref="F44:F75" si="1">(D44/1752451)*100</f>
        <v>3.4264304679560232E-3</v>
      </c>
    </row>
    <row r="45" spans="1:6" x14ac:dyDescent="0.25">
      <c r="A45" s="5" t="s">
        <v>23</v>
      </c>
      <c r="B45" s="6">
        <v>50.038762500000004</v>
      </c>
      <c r="C45" s="6">
        <v>706.10253750000004</v>
      </c>
      <c r="D45" s="6">
        <v>756.1413</v>
      </c>
      <c r="E45" s="18">
        <v>7.0866141732283463</v>
      </c>
      <c r="F45" s="18">
        <f t="shared" si="1"/>
        <v>4.3147642929816585E-2</v>
      </c>
    </row>
    <row r="46" spans="1:6" x14ac:dyDescent="0.25">
      <c r="A46" s="5" t="s">
        <v>28</v>
      </c>
      <c r="B46" s="6">
        <v>993.43623150000008</v>
      </c>
      <c r="C46" s="6">
        <v>19306.288939500002</v>
      </c>
      <c r="D46" s="6">
        <v>20299.725171000002</v>
      </c>
      <c r="E46" s="18">
        <v>5.1456612641255139</v>
      </c>
      <c r="F46" s="18">
        <f t="shared" si="1"/>
        <v>1.1583619268669996</v>
      </c>
    </row>
    <row r="47" spans="1:6" x14ac:dyDescent="0.25">
      <c r="A47" s="5" t="s">
        <v>17</v>
      </c>
      <c r="B47" s="6">
        <v>14.678037000000002</v>
      </c>
      <c r="C47" s="6">
        <v>422.77194450000002</v>
      </c>
      <c r="D47" s="6">
        <v>437.44998150000004</v>
      </c>
      <c r="E47" s="18">
        <v>3.4718569174118885</v>
      </c>
      <c r="F47" s="18">
        <f t="shared" si="1"/>
        <v>2.496218048322036E-2</v>
      </c>
    </row>
    <row r="48" spans="1:6" x14ac:dyDescent="0.25">
      <c r="A48" s="5" t="s">
        <v>11</v>
      </c>
      <c r="B48" s="6">
        <v>12143.629278</v>
      </c>
      <c r="C48" s="6">
        <v>642155.22297</v>
      </c>
      <c r="D48" s="6">
        <v>654298.85224799998</v>
      </c>
      <c r="E48" s="18">
        <v>1.8910738157411706</v>
      </c>
      <c r="F48" s="18">
        <f t="shared" si="1"/>
        <v>37.336213808431737</v>
      </c>
    </row>
    <row r="49" spans="1:6" x14ac:dyDescent="0.25">
      <c r="A49" s="5" t="s">
        <v>24</v>
      </c>
      <c r="B49" s="6">
        <v>4.6702845000000002</v>
      </c>
      <c r="C49" s="6">
        <v>279.99467550000003</v>
      </c>
      <c r="D49" s="6">
        <v>284.66496000000001</v>
      </c>
      <c r="E49" s="18">
        <v>1.6679904686258933</v>
      </c>
      <c r="F49" s="18">
        <f t="shared" si="1"/>
        <v>1.6243818514754479E-2</v>
      </c>
    </row>
    <row r="50" spans="1:6" x14ac:dyDescent="0.25">
      <c r="A50" s="5" t="s">
        <v>12</v>
      </c>
      <c r="B50" s="6">
        <v>750.58143749999999</v>
      </c>
      <c r="C50" s="6">
        <v>51369.571188000002</v>
      </c>
      <c r="D50" s="6">
        <v>52120.152625499999</v>
      </c>
      <c r="E50" s="18">
        <v>1.4611401655525924</v>
      </c>
      <c r="F50" s="18">
        <f t="shared" si="1"/>
        <v>2.9741289557026129</v>
      </c>
    </row>
    <row r="51" spans="1:6" x14ac:dyDescent="0.25">
      <c r="A51" s="5" t="s">
        <v>26</v>
      </c>
      <c r="B51" s="6">
        <v>454.35196350000001</v>
      </c>
      <c r="C51" s="6">
        <v>38804.949121500002</v>
      </c>
      <c r="D51" s="6">
        <v>39259.301084999999</v>
      </c>
      <c r="E51" s="18">
        <v>1.1708608664255791</v>
      </c>
      <c r="F51" s="18">
        <f t="shared" si="1"/>
        <v>2.2402510018825064</v>
      </c>
    </row>
    <row r="52" spans="1:6" x14ac:dyDescent="0.25">
      <c r="A52" s="5" t="s">
        <v>21</v>
      </c>
      <c r="B52" s="6">
        <v>6.6718350000000006</v>
      </c>
      <c r="C52" s="6">
        <v>617.81192099999998</v>
      </c>
      <c r="D52" s="6">
        <v>624.48375599999997</v>
      </c>
      <c r="E52" s="18">
        <v>1.0799136069114472</v>
      </c>
      <c r="F52" s="18">
        <f t="shared" si="1"/>
        <v>3.5634876866742632E-2</v>
      </c>
    </row>
    <row r="53" spans="1:6" x14ac:dyDescent="0.25">
      <c r="A53" s="5" t="s">
        <v>10</v>
      </c>
      <c r="B53" s="6">
        <v>59.601726000000006</v>
      </c>
      <c r="C53" s="6">
        <v>6505.4839140000004</v>
      </c>
      <c r="D53" s="6">
        <v>6565.0856400000002</v>
      </c>
      <c r="E53" s="18">
        <v>0.91617667168056893</v>
      </c>
      <c r="F53" s="18">
        <f t="shared" si="1"/>
        <v>0.37462306449652516</v>
      </c>
    </row>
    <row r="54" spans="1:6" x14ac:dyDescent="0.25">
      <c r="A54" s="5" t="s">
        <v>29</v>
      </c>
      <c r="B54" s="6">
        <v>4.2254955000000001</v>
      </c>
      <c r="C54" s="6">
        <v>635.60348099999999</v>
      </c>
      <c r="D54" s="6">
        <v>639.82897649999995</v>
      </c>
      <c r="E54" s="18">
        <v>0.66480055983205044</v>
      </c>
      <c r="F54" s="18">
        <f t="shared" si="1"/>
        <v>3.6510520208553617E-2</v>
      </c>
    </row>
    <row r="55" spans="1:6" x14ac:dyDescent="0.25">
      <c r="A55" s="5" t="s">
        <v>0</v>
      </c>
      <c r="B55" s="6">
        <v>64.939194000000001</v>
      </c>
      <c r="C55" s="6">
        <v>19104.3547335</v>
      </c>
      <c r="D55" s="6">
        <v>19169.293927499999</v>
      </c>
      <c r="E55" s="18">
        <v>0.33991827992037532</v>
      </c>
      <c r="F55" s="18">
        <f t="shared" si="1"/>
        <v>1.0938562006869235</v>
      </c>
    </row>
    <row r="56" spans="1:6" x14ac:dyDescent="0.25">
      <c r="A56" s="5" t="s">
        <v>25</v>
      </c>
      <c r="B56" s="6">
        <v>98.965552500000001</v>
      </c>
      <c r="C56" s="6">
        <v>54502.220115000004</v>
      </c>
      <c r="D56" s="6">
        <v>54601.185667500002</v>
      </c>
      <c r="E56" s="18">
        <v>0.18158077284041294</v>
      </c>
      <c r="F56" s="18">
        <f t="shared" si="1"/>
        <v>3.1157039864452702</v>
      </c>
    </row>
    <row r="57" spans="1:6" x14ac:dyDescent="0.25">
      <c r="A57" s="5" t="s">
        <v>22</v>
      </c>
      <c r="B57" s="6">
        <v>15.122826000000002</v>
      </c>
      <c r="C57" s="6">
        <v>37812.402468</v>
      </c>
      <c r="D57" s="6">
        <v>37827.525293999999</v>
      </c>
      <c r="E57" s="18">
        <v>3.9994353738295775E-2</v>
      </c>
      <c r="F57" s="18">
        <f t="shared" si="1"/>
        <v>2.1585496709465768</v>
      </c>
    </row>
    <row r="58" spans="1:6" x14ac:dyDescent="0.25">
      <c r="A58" s="5" t="s">
        <v>41</v>
      </c>
      <c r="B58" s="6">
        <v>0</v>
      </c>
      <c r="C58" s="6">
        <v>870.89686200000006</v>
      </c>
      <c r="D58" s="6">
        <v>870.89686200000006</v>
      </c>
      <c r="E58" s="18">
        <v>0</v>
      </c>
      <c r="F58" s="18">
        <f t="shared" si="1"/>
        <v>4.9695932268576985E-2</v>
      </c>
    </row>
    <row r="59" spans="1:6" x14ac:dyDescent="0.25">
      <c r="A59" s="5" t="s">
        <v>42</v>
      </c>
      <c r="B59" s="6">
        <v>0</v>
      </c>
      <c r="C59" s="6">
        <v>1685.9727045000002</v>
      </c>
      <c r="D59" s="6">
        <v>1685.9727045000002</v>
      </c>
      <c r="E59" s="18">
        <v>0</v>
      </c>
      <c r="F59" s="18">
        <f t="shared" si="1"/>
        <v>9.6206553250276342E-2</v>
      </c>
    </row>
    <row r="60" spans="1:6" x14ac:dyDescent="0.25">
      <c r="A60" s="5" t="s">
        <v>43</v>
      </c>
      <c r="B60" s="6">
        <v>0</v>
      </c>
      <c r="C60" s="6">
        <v>147.00276450000001</v>
      </c>
      <c r="D60" s="6">
        <v>147.00276450000001</v>
      </c>
      <c r="E60" s="18">
        <v>0</v>
      </c>
      <c r="F60" s="18">
        <f t="shared" si="1"/>
        <v>8.3884094048849306E-3</v>
      </c>
    </row>
    <row r="61" spans="1:6" x14ac:dyDescent="0.25">
      <c r="A61" s="5" t="s">
        <v>44</v>
      </c>
      <c r="B61" s="6">
        <v>0</v>
      </c>
      <c r="C61" s="6">
        <v>0.22239450000000002</v>
      </c>
      <c r="D61" s="6">
        <v>0.22239450000000002</v>
      </c>
      <c r="E61" s="18">
        <v>0</v>
      </c>
      <c r="F61" s="18">
        <f t="shared" si="1"/>
        <v>1.2690483214651937E-5</v>
      </c>
    </row>
    <row r="62" spans="1:6" x14ac:dyDescent="0.25">
      <c r="A62" s="5" t="s">
        <v>49</v>
      </c>
      <c r="B62" s="6">
        <v>0</v>
      </c>
      <c r="C62" s="6">
        <v>33.359175</v>
      </c>
      <c r="D62" s="6">
        <v>33.359175</v>
      </c>
      <c r="E62" s="18">
        <v>0</v>
      </c>
      <c r="F62" s="18">
        <f t="shared" si="1"/>
        <v>1.9035724821977902E-3</v>
      </c>
    </row>
    <row r="63" spans="1:6" x14ac:dyDescent="0.25">
      <c r="A63" s="5" t="s">
        <v>48</v>
      </c>
      <c r="B63" s="6">
        <v>0</v>
      </c>
      <c r="C63" s="6">
        <v>9267.1788150000011</v>
      </c>
      <c r="D63" s="6">
        <v>9267.1788150000011</v>
      </c>
      <c r="E63" s="18">
        <v>0</v>
      </c>
      <c r="F63" s="18">
        <f t="shared" si="1"/>
        <v>0.52881243555454627</v>
      </c>
    </row>
    <row r="64" spans="1:6" x14ac:dyDescent="0.25">
      <c r="A64" s="5" t="s">
        <v>52</v>
      </c>
      <c r="B64" s="6">
        <v>0</v>
      </c>
      <c r="C64" s="6">
        <v>1052.1483795000001</v>
      </c>
      <c r="D64" s="6">
        <v>1052.1483795000001</v>
      </c>
      <c r="E64" s="18">
        <v>0</v>
      </c>
      <c r="F64" s="18">
        <f t="shared" si="1"/>
        <v>6.0038676088518317E-2</v>
      </c>
    </row>
    <row r="65" spans="1:6" x14ac:dyDescent="0.25">
      <c r="A65" s="5" t="s">
        <v>45</v>
      </c>
      <c r="B65" s="6">
        <v>0</v>
      </c>
      <c r="C65" s="6">
        <v>1206.9349515000001</v>
      </c>
      <c r="D65" s="6">
        <v>1206.9349515000001</v>
      </c>
      <c r="E65" s="18">
        <v>0</v>
      </c>
      <c r="F65" s="18">
        <f t="shared" si="1"/>
        <v>6.8871252405916059E-2</v>
      </c>
    </row>
    <row r="66" spans="1:6" x14ac:dyDescent="0.25">
      <c r="A66" s="5" t="s">
        <v>46</v>
      </c>
      <c r="B66" s="6">
        <v>0</v>
      </c>
      <c r="C66" s="6">
        <v>92.071323000000007</v>
      </c>
      <c r="D66" s="6">
        <v>92.071323000000007</v>
      </c>
      <c r="E66" s="18">
        <v>0</v>
      </c>
      <c r="F66" s="18">
        <f t="shared" si="1"/>
        <v>5.2538600508659017E-3</v>
      </c>
    </row>
    <row r="67" spans="1:6" x14ac:dyDescent="0.25">
      <c r="A67" s="5" t="s">
        <v>36</v>
      </c>
      <c r="B67" s="6">
        <v>0</v>
      </c>
      <c r="C67" s="6">
        <v>261.75832650000001</v>
      </c>
      <c r="D67" s="6">
        <v>261.75832650000001</v>
      </c>
      <c r="E67" s="18">
        <v>0</v>
      </c>
      <c r="F67" s="18">
        <f t="shared" si="1"/>
        <v>1.4936698743645331E-2</v>
      </c>
    </row>
    <row r="68" spans="1:6" x14ac:dyDescent="0.25">
      <c r="A68" s="5" t="s">
        <v>37</v>
      </c>
      <c r="B68" s="6">
        <v>0</v>
      </c>
      <c r="C68" s="6">
        <v>5.1150735000000003</v>
      </c>
      <c r="D68" s="6">
        <v>5.1150735000000003</v>
      </c>
      <c r="E68" s="18">
        <v>0</v>
      </c>
      <c r="F68" s="18">
        <f t="shared" si="1"/>
        <v>2.9188111393699457E-4</v>
      </c>
    </row>
    <row r="69" spans="1:6" x14ac:dyDescent="0.25">
      <c r="A69" s="5" t="s">
        <v>51</v>
      </c>
      <c r="B69" s="6">
        <v>0</v>
      </c>
      <c r="C69" s="6">
        <v>1.5567615000000001</v>
      </c>
      <c r="D69" s="6">
        <v>1.5567615000000001</v>
      </c>
      <c r="E69" s="18">
        <v>0</v>
      </c>
      <c r="F69" s="18">
        <f t="shared" si="1"/>
        <v>8.8833382502563553E-5</v>
      </c>
    </row>
    <row r="70" spans="1:6" x14ac:dyDescent="0.25">
      <c r="A70" s="5" t="s">
        <v>47</v>
      </c>
      <c r="B70" s="6">
        <v>0</v>
      </c>
      <c r="C70" s="6">
        <v>438.78434850000002</v>
      </c>
      <c r="D70" s="6">
        <v>438.78434850000002</v>
      </c>
      <c r="E70" s="18">
        <v>0</v>
      </c>
      <c r="F70" s="18">
        <f t="shared" si="1"/>
        <v>2.5038323382508269E-2</v>
      </c>
    </row>
    <row r="71" spans="1:6" x14ac:dyDescent="0.25">
      <c r="A71" s="5" t="s">
        <v>40</v>
      </c>
      <c r="B71" s="6">
        <v>0</v>
      </c>
      <c r="C71" s="6">
        <v>44.256505500000003</v>
      </c>
      <c r="D71" s="6">
        <v>44.256505500000003</v>
      </c>
      <c r="E71" s="18">
        <v>0</v>
      </c>
      <c r="F71" s="18">
        <f t="shared" si="1"/>
        <v>2.5254061597157354E-3</v>
      </c>
    </row>
    <row r="72" spans="1:6" x14ac:dyDescent="0.25">
      <c r="A72" s="5" t="s">
        <v>38</v>
      </c>
      <c r="B72" s="6">
        <v>0</v>
      </c>
      <c r="C72" s="6">
        <v>28.244101500000003</v>
      </c>
      <c r="D72" s="6">
        <v>28.244101500000003</v>
      </c>
      <c r="E72" s="18">
        <v>0</v>
      </c>
      <c r="F72" s="18">
        <f t="shared" si="1"/>
        <v>1.6116913682607959E-3</v>
      </c>
    </row>
    <row r="73" spans="1:6" x14ac:dyDescent="0.25">
      <c r="A73" s="5" t="s">
        <v>50</v>
      </c>
      <c r="B73" s="6">
        <v>0</v>
      </c>
      <c r="C73" s="6">
        <v>19.570716000000001</v>
      </c>
      <c r="D73" s="6">
        <v>19.570716000000001</v>
      </c>
      <c r="E73" s="18">
        <v>0</v>
      </c>
      <c r="F73" s="18">
        <f t="shared" si="1"/>
        <v>1.1167625228893704E-3</v>
      </c>
    </row>
    <row r="74" spans="1:6" x14ac:dyDescent="0.25">
      <c r="A74" s="5" t="s">
        <v>35</v>
      </c>
      <c r="B74" s="6">
        <v>0</v>
      </c>
      <c r="C74" s="6">
        <v>134.10388349999999</v>
      </c>
      <c r="D74" s="6">
        <v>134.10388349999999</v>
      </c>
      <c r="E74" s="18">
        <v>0</v>
      </c>
      <c r="F74" s="18">
        <f t="shared" si="1"/>
        <v>7.6523613784351173E-3</v>
      </c>
    </row>
    <row r="75" spans="1:6" x14ac:dyDescent="0.25">
      <c r="A75" s="5" t="s">
        <v>39</v>
      </c>
      <c r="B75" s="6">
        <v>0</v>
      </c>
      <c r="C75" s="6">
        <v>13707.729796500002</v>
      </c>
      <c r="D75" s="6">
        <v>13707.729796500002</v>
      </c>
      <c r="E75" s="18">
        <v>0</v>
      </c>
      <c r="F75" s="18">
        <f t="shared" si="1"/>
        <v>0.78220331390150155</v>
      </c>
    </row>
    <row r="76" spans="1:6" x14ac:dyDescent="0.25">
      <c r="A76" s="8" t="s">
        <v>63</v>
      </c>
      <c r="B76" s="17">
        <f>SUM(B44:B75)</f>
        <v>14665.3605135</v>
      </c>
      <c r="C76" s="17">
        <f>SUM(C44:C75)</f>
        <v>901275.28351649991</v>
      </c>
      <c r="D76" s="17">
        <f>SUM(D44:D75)</f>
        <v>915940.64402999973</v>
      </c>
      <c r="E76" s="7">
        <f>(B76/D76)*100</f>
        <v>1.6011256416108626</v>
      </c>
      <c r="F76" s="7">
        <f>100*(D76/1752451)</f>
        <v>52.26626273887257</v>
      </c>
    </row>
    <row r="77" spans="1:6" x14ac:dyDescent="0.25">
      <c r="B77" s="9"/>
      <c r="C77" s="9"/>
      <c r="D77" s="9"/>
      <c r="E77" s="9"/>
      <c r="F77" s="9"/>
    </row>
    <row r="78" spans="1:6" x14ac:dyDescent="0.25">
      <c r="A78" s="2" t="s">
        <v>60</v>
      </c>
      <c r="B78" s="6"/>
      <c r="C78" s="6"/>
      <c r="D78" s="6"/>
      <c r="E78" s="18"/>
      <c r="F78" s="18"/>
    </row>
    <row r="79" spans="1:6" x14ac:dyDescent="0.25">
      <c r="A79" s="5" t="s">
        <v>17</v>
      </c>
      <c r="B79" s="6">
        <v>14.678037000000002</v>
      </c>
      <c r="C79" s="6">
        <v>422.77194450000002</v>
      </c>
      <c r="D79" s="6">
        <v>437.44998150000004</v>
      </c>
      <c r="E79" s="18">
        <v>3.4718569174118885</v>
      </c>
      <c r="F79" s="18">
        <f t="shared" ref="F79:F108" si="2">(D79/1752451)*100</f>
        <v>2.496218048322036E-2</v>
      </c>
    </row>
    <row r="80" spans="1:6" x14ac:dyDescent="0.25">
      <c r="A80" s="5" t="s">
        <v>11</v>
      </c>
      <c r="B80" s="6">
        <v>12143.629278</v>
      </c>
      <c r="C80" s="6">
        <v>642155.22297</v>
      </c>
      <c r="D80" s="6">
        <v>654298.85224799998</v>
      </c>
      <c r="E80" s="18">
        <v>1.8910738157411706</v>
      </c>
      <c r="F80" s="18">
        <f t="shared" si="2"/>
        <v>37.336213808431737</v>
      </c>
    </row>
    <row r="81" spans="1:6" x14ac:dyDescent="0.25">
      <c r="A81" s="5" t="s">
        <v>24</v>
      </c>
      <c r="B81" s="6">
        <v>4.6702845000000002</v>
      </c>
      <c r="C81" s="6">
        <v>279.99467550000003</v>
      </c>
      <c r="D81" s="6">
        <v>284.66496000000001</v>
      </c>
      <c r="E81" s="18">
        <v>1.6679904686258933</v>
      </c>
      <c r="F81" s="18">
        <f t="shared" si="2"/>
        <v>1.6243818514754479E-2</v>
      </c>
    </row>
    <row r="82" spans="1:6" x14ac:dyDescent="0.25">
      <c r="A82" s="5" t="s">
        <v>12</v>
      </c>
      <c r="B82" s="6">
        <v>750.58143749999999</v>
      </c>
      <c r="C82" s="6">
        <v>51369.571188000002</v>
      </c>
      <c r="D82" s="6">
        <v>52120.152625499999</v>
      </c>
      <c r="E82" s="18">
        <v>1.4611401655525924</v>
      </c>
      <c r="F82" s="18">
        <f t="shared" si="2"/>
        <v>2.9741289557026129</v>
      </c>
    </row>
    <row r="83" spans="1:6" x14ac:dyDescent="0.25">
      <c r="A83" s="5" t="s">
        <v>26</v>
      </c>
      <c r="B83" s="6">
        <v>454.35196350000001</v>
      </c>
      <c r="C83" s="6">
        <v>38804.949121500002</v>
      </c>
      <c r="D83" s="6">
        <v>39259.301084999999</v>
      </c>
      <c r="E83" s="18">
        <v>1.1708608664255791</v>
      </c>
      <c r="F83" s="18">
        <f t="shared" si="2"/>
        <v>2.2402510018825064</v>
      </c>
    </row>
    <row r="84" spans="1:6" x14ac:dyDescent="0.25">
      <c r="A84" s="5" t="s">
        <v>21</v>
      </c>
      <c r="B84" s="6">
        <v>6.6718350000000006</v>
      </c>
      <c r="C84" s="6">
        <v>617.81192099999998</v>
      </c>
      <c r="D84" s="6">
        <v>624.48375599999997</v>
      </c>
      <c r="E84" s="18">
        <v>1.0799136069114472</v>
      </c>
      <c r="F84" s="18">
        <f t="shared" si="2"/>
        <v>3.5634876866742632E-2</v>
      </c>
    </row>
    <row r="85" spans="1:6" x14ac:dyDescent="0.25">
      <c r="A85" s="5" t="s">
        <v>10</v>
      </c>
      <c r="B85" s="6">
        <v>59.601726000000006</v>
      </c>
      <c r="C85" s="6">
        <v>6505.4839140000004</v>
      </c>
      <c r="D85" s="6">
        <v>6565.0856400000002</v>
      </c>
      <c r="E85" s="18">
        <v>0.91617667168056893</v>
      </c>
      <c r="F85" s="18">
        <f t="shared" si="2"/>
        <v>0.37462306449652516</v>
      </c>
    </row>
    <row r="86" spans="1:6" x14ac:dyDescent="0.25">
      <c r="A86" s="5" t="s">
        <v>29</v>
      </c>
      <c r="B86" s="6">
        <v>4.2254955000000001</v>
      </c>
      <c r="C86" s="6">
        <v>635.60348099999999</v>
      </c>
      <c r="D86" s="6">
        <v>639.82897649999995</v>
      </c>
      <c r="E86" s="18">
        <v>0.66480055983205044</v>
      </c>
      <c r="F86" s="18">
        <f t="shared" si="2"/>
        <v>3.6510520208553617E-2</v>
      </c>
    </row>
    <row r="87" spans="1:6" x14ac:dyDescent="0.25">
      <c r="A87" s="5" t="s">
        <v>0</v>
      </c>
      <c r="B87" s="6">
        <v>64.939194000000001</v>
      </c>
      <c r="C87" s="6">
        <v>19104.3547335</v>
      </c>
      <c r="D87" s="6">
        <v>19169.293927499999</v>
      </c>
      <c r="E87" s="18">
        <v>0.33991827992037532</v>
      </c>
      <c r="F87" s="18">
        <f t="shared" si="2"/>
        <v>1.0938562006869235</v>
      </c>
    </row>
    <row r="88" spans="1:6" x14ac:dyDescent="0.25">
      <c r="A88" s="5" t="s">
        <v>25</v>
      </c>
      <c r="B88" s="6">
        <v>98.965552500000001</v>
      </c>
      <c r="C88" s="6">
        <v>54502.220115000004</v>
      </c>
      <c r="D88" s="6">
        <v>54601.185667500002</v>
      </c>
      <c r="E88" s="18">
        <v>0.18158077284041294</v>
      </c>
      <c r="F88" s="18">
        <f t="shared" si="2"/>
        <v>3.1157039864452702</v>
      </c>
    </row>
    <row r="89" spans="1:6" x14ac:dyDescent="0.25">
      <c r="A89" s="5" t="s">
        <v>22</v>
      </c>
      <c r="B89" s="6">
        <v>15.122826000000002</v>
      </c>
      <c r="C89" s="6">
        <v>37812.402468</v>
      </c>
      <c r="D89" s="6">
        <v>37827.525293999999</v>
      </c>
      <c r="E89" s="18">
        <v>3.9994353738295775E-2</v>
      </c>
      <c r="F89" s="18">
        <f t="shared" si="2"/>
        <v>2.1585496709465768</v>
      </c>
    </row>
    <row r="90" spans="1:6" x14ac:dyDescent="0.25">
      <c r="A90" s="5" t="s">
        <v>41</v>
      </c>
      <c r="B90" s="6">
        <v>0</v>
      </c>
      <c r="C90" s="6">
        <v>870.89686200000006</v>
      </c>
      <c r="D90" s="6">
        <v>870.89686200000006</v>
      </c>
      <c r="E90" s="18">
        <v>0</v>
      </c>
      <c r="F90" s="18">
        <f t="shared" si="2"/>
        <v>4.9695932268576985E-2</v>
      </c>
    </row>
    <row r="91" spans="1:6" x14ac:dyDescent="0.25">
      <c r="A91" s="5" t="s">
        <v>42</v>
      </c>
      <c r="B91" s="6">
        <v>0</v>
      </c>
      <c r="C91" s="6">
        <v>1685.9727045000002</v>
      </c>
      <c r="D91" s="6">
        <v>1685.9727045000002</v>
      </c>
      <c r="E91" s="18">
        <v>0</v>
      </c>
      <c r="F91" s="18">
        <f t="shared" si="2"/>
        <v>9.6206553250276342E-2</v>
      </c>
    </row>
    <row r="92" spans="1:6" x14ac:dyDescent="0.25">
      <c r="A92" s="5" t="s">
        <v>43</v>
      </c>
      <c r="B92" s="6">
        <v>0</v>
      </c>
      <c r="C92" s="6">
        <v>147.00276450000001</v>
      </c>
      <c r="D92" s="6">
        <v>147.00276450000001</v>
      </c>
      <c r="E92" s="18">
        <v>0</v>
      </c>
      <c r="F92" s="18">
        <f t="shared" si="2"/>
        <v>8.3884094048849306E-3</v>
      </c>
    </row>
    <row r="93" spans="1:6" x14ac:dyDescent="0.25">
      <c r="A93" s="5" t="s">
        <v>44</v>
      </c>
      <c r="B93" s="6">
        <v>0</v>
      </c>
      <c r="C93" s="6">
        <v>0.22239450000000002</v>
      </c>
      <c r="D93" s="6">
        <v>0.22239450000000002</v>
      </c>
      <c r="E93" s="18">
        <v>0</v>
      </c>
      <c r="F93" s="18">
        <f t="shared" si="2"/>
        <v>1.2690483214651937E-5</v>
      </c>
    </row>
    <row r="94" spans="1:6" x14ac:dyDescent="0.25">
      <c r="A94" s="5" t="s">
        <v>49</v>
      </c>
      <c r="B94" s="6">
        <v>0</v>
      </c>
      <c r="C94" s="6">
        <v>33.359175</v>
      </c>
      <c r="D94" s="6">
        <v>33.359175</v>
      </c>
      <c r="E94" s="18">
        <v>0</v>
      </c>
      <c r="F94" s="18">
        <f t="shared" si="2"/>
        <v>1.9035724821977902E-3</v>
      </c>
    </row>
    <row r="95" spans="1:6" x14ac:dyDescent="0.25">
      <c r="A95" s="5" t="s">
        <v>48</v>
      </c>
      <c r="B95" s="6">
        <v>0</v>
      </c>
      <c r="C95" s="6">
        <v>9267.1788150000011</v>
      </c>
      <c r="D95" s="6">
        <v>9267.1788150000011</v>
      </c>
      <c r="E95" s="18">
        <v>0</v>
      </c>
      <c r="F95" s="18">
        <f t="shared" si="2"/>
        <v>0.52881243555454627</v>
      </c>
    </row>
    <row r="96" spans="1:6" x14ac:dyDescent="0.25">
      <c r="A96" s="5" t="s">
        <v>52</v>
      </c>
      <c r="B96" s="6">
        <v>0</v>
      </c>
      <c r="C96" s="6">
        <v>1052.1483795000001</v>
      </c>
      <c r="D96" s="6">
        <v>1052.1483795000001</v>
      </c>
      <c r="E96" s="18">
        <v>0</v>
      </c>
      <c r="F96" s="18">
        <f t="shared" si="2"/>
        <v>6.0038676088518317E-2</v>
      </c>
    </row>
    <row r="97" spans="1:6" x14ac:dyDescent="0.25">
      <c r="A97" s="5" t="s">
        <v>45</v>
      </c>
      <c r="B97" s="6">
        <v>0</v>
      </c>
      <c r="C97" s="6">
        <v>1206.9349515000001</v>
      </c>
      <c r="D97" s="6">
        <v>1206.9349515000001</v>
      </c>
      <c r="E97" s="18">
        <v>0</v>
      </c>
      <c r="F97" s="18">
        <f t="shared" si="2"/>
        <v>6.8871252405916059E-2</v>
      </c>
    </row>
    <row r="98" spans="1:6" x14ac:dyDescent="0.25">
      <c r="A98" s="5" t="s">
        <v>46</v>
      </c>
      <c r="B98" s="6">
        <v>0</v>
      </c>
      <c r="C98" s="6">
        <v>92.071323000000007</v>
      </c>
      <c r="D98" s="6">
        <v>92.071323000000007</v>
      </c>
      <c r="E98" s="18">
        <v>0</v>
      </c>
      <c r="F98" s="18">
        <f t="shared" si="2"/>
        <v>5.2538600508659017E-3</v>
      </c>
    </row>
    <row r="99" spans="1:6" x14ac:dyDescent="0.25">
      <c r="A99" s="5" t="s">
        <v>36</v>
      </c>
      <c r="B99" s="6">
        <v>0</v>
      </c>
      <c r="C99" s="6">
        <v>261.75832650000001</v>
      </c>
      <c r="D99" s="6">
        <v>261.75832650000001</v>
      </c>
      <c r="E99" s="18">
        <v>0</v>
      </c>
      <c r="F99" s="18">
        <f t="shared" si="2"/>
        <v>1.4936698743645331E-2</v>
      </c>
    </row>
    <row r="100" spans="1:6" x14ac:dyDescent="0.25">
      <c r="A100" s="5" t="s">
        <v>37</v>
      </c>
      <c r="B100" s="6">
        <v>0</v>
      </c>
      <c r="C100" s="6">
        <v>5.1150735000000003</v>
      </c>
      <c r="D100" s="6">
        <v>5.1150735000000003</v>
      </c>
      <c r="E100" s="18">
        <v>0</v>
      </c>
      <c r="F100" s="18">
        <f t="shared" si="2"/>
        <v>2.9188111393699457E-4</v>
      </c>
    </row>
    <row r="101" spans="1:6" x14ac:dyDescent="0.25">
      <c r="A101" s="5" t="s">
        <v>51</v>
      </c>
      <c r="B101" s="6">
        <v>0</v>
      </c>
      <c r="C101" s="6">
        <v>1.5567615000000001</v>
      </c>
      <c r="D101" s="6">
        <v>1.5567615000000001</v>
      </c>
      <c r="E101" s="18">
        <v>0</v>
      </c>
      <c r="F101" s="18">
        <f t="shared" si="2"/>
        <v>8.8833382502563553E-5</v>
      </c>
    </row>
    <row r="102" spans="1:6" x14ac:dyDescent="0.25">
      <c r="A102" s="5" t="s">
        <v>47</v>
      </c>
      <c r="B102" s="6">
        <v>0</v>
      </c>
      <c r="C102" s="6">
        <v>438.78434850000002</v>
      </c>
      <c r="D102" s="6">
        <v>438.78434850000002</v>
      </c>
      <c r="E102" s="18">
        <v>0</v>
      </c>
      <c r="F102" s="18">
        <f t="shared" si="2"/>
        <v>2.5038323382508269E-2</v>
      </c>
    </row>
    <row r="103" spans="1:6" x14ac:dyDescent="0.25">
      <c r="A103" s="5" t="s">
        <v>40</v>
      </c>
      <c r="B103" s="6">
        <v>0</v>
      </c>
      <c r="C103" s="6">
        <v>44.256505500000003</v>
      </c>
      <c r="D103" s="6">
        <v>44.256505500000003</v>
      </c>
      <c r="E103" s="18">
        <v>0</v>
      </c>
      <c r="F103" s="18">
        <f t="shared" si="2"/>
        <v>2.5254061597157354E-3</v>
      </c>
    </row>
    <row r="104" spans="1:6" x14ac:dyDescent="0.25">
      <c r="A104" s="5" t="s">
        <v>38</v>
      </c>
      <c r="B104" s="6">
        <v>0</v>
      </c>
      <c r="C104" s="6">
        <v>28.244101500000003</v>
      </c>
      <c r="D104" s="6">
        <v>28.244101500000003</v>
      </c>
      <c r="E104" s="18">
        <v>0</v>
      </c>
      <c r="F104" s="18">
        <f t="shared" si="2"/>
        <v>1.6116913682607959E-3</v>
      </c>
    </row>
    <row r="105" spans="1:6" x14ac:dyDescent="0.25">
      <c r="A105" s="5" t="s">
        <v>50</v>
      </c>
      <c r="B105" s="6">
        <v>0</v>
      </c>
      <c r="C105" s="6">
        <v>19.570716000000001</v>
      </c>
      <c r="D105" s="6">
        <v>19.570716000000001</v>
      </c>
      <c r="E105" s="18">
        <v>0</v>
      </c>
      <c r="F105" s="18">
        <f t="shared" si="2"/>
        <v>1.1167625228893704E-3</v>
      </c>
    </row>
    <row r="106" spans="1:6" x14ac:dyDescent="0.25">
      <c r="A106" s="5" t="s">
        <v>35</v>
      </c>
      <c r="B106" s="6">
        <v>0</v>
      </c>
      <c r="C106" s="6">
        <v>134.10388349999999</v>
      </c>
      <c r="D106" s="6">
        <v>134.10388349999999</v>
      </c>
      <c r="E106" s="18">
        <v>0</v>
      </c>
      <c r="F106" s="18">
        <f t="shared" si="2"/>
        <v>7.6523613784351173E-3</v>
      </c>
    </row>
    <row r="107" spans="1:6" x14ac:dyDescent="0.25">
      <c r="A107" s="5" t="s">
        <v>39</v>
      </c>
      <c r="B107" s="6">
        <v>0</v>
      </c>
      <c r="C107" s="6">
        <v>13707.729796500002</v>
      </c>
      <c r="D107" s="6">
        <v>13707.729796500002</v>
      </c>
      <c r="E107" s="18">
        <v>0</v>
      </c>
      <c r="F107" s="18">
        <f t="shared" si="2"/>
        <v>0.78220331390150155</v>
      </c>
    </row>
    <row r="108" spans="1:6" x14ac:dyDescent="0.25">
      <c r="A108" s="8" t="s">
        <v>63</v>
      </c>
      <c r="B108" s="17">
        <f>SUM(B79:B107)</f>
        <v>13617.4376295</v>
      </c>
      <c r="C108" s="17">
        <f>SUM(C79:C107)</f>
        <v>881207.29341449996</v>
      </c>
      <c r="D108" s="17">
        <f>SUM(D79:D107)</f>
        <v>894824.73104399978</v>
      </c>
      <c r="E108" s="7">
        <f>(B108/D108)*100</f>
        <v>1.5217994269796742</v>
      </c>
      <c r="F108" s="7">
        <f t="shared" si="2"/>
        <v>51.061326738607804</v>
      </c>
    </row>
  </sheetData>
  <sortState ref="A80:F108">
    <sortCondition descending="1" ref="E80:E10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1" topLeftCell="A41" activePane="bottomLeft" state="frozen"/>
      <selection pane="bottomLeft" activeCell="A24" sqref="A24"/>
    </sheetView>
  </sheetViews>
  <sheetFormatPr defaultRowHeight="15" x14ac:dyDescent="0.25"/>
  <cols>
    <col min="1" max="1" width="64.140625" customWidth="1"/>
    <col min="2" max="2" width="13.5703125" customWidth="1"/>
    <col min="3" max="3" width="17.5703125" customWidth="1"/>
    <col min="4" max="4" width="13.5703125" customWidth="1"/>
    <col min="5" max="5" width="18.85546875" customWidth="1"/>
    <col min="6" max="6" width="21" customWidth="1"/>
  </cols>
  <sheetData>
    <row r="1" spans="1:6" ht="15.75" thickBot="1" x14ac:dyDescent="0.3">
      <c r="A1" s="3" t="s">
        <v>32</v>
      </c>
      <c r="B1" s="3" t="s">
        <v>33</v>
      </c>
      <c r="C1" s="3" t="s">
        <v>34</v>
      </c>
      <c r="D1" s="3" t="s">
        <v>31</v>
      </c>
      <c r="E1" s="3" t="s">
        <v>54</v>
      </c>
      <c r="F1" s="3" t="s">
        <v>58</v>
      </c>
    </row>
    <row r="2" spans="1:6" x14ac:dyDescent="0.25">
      <c r="B2" s="9"/>
      <c r="C2" s="9"/>
      <c r="D2" s="9"/>
      <c r="E2" s="9"/>
      <c r="F2" s="9"/>
    </row>
    <row r="3" spans="1:6" x14ac:dyDescent="0.25">
      <c r="A3" s="1" t="s">
        <v>61</v>
      </c>
      <c r="B3" s="9"/>
      <c r="C3" s="9"/>
      <c r="D3" s="9"/>
      <c r="E3" s="9"/>
      <c r="F3" s="9"/>
    </row>
    <row r="4" spans="1:6" x14ac:dyDescent="0.25">
      <c r="A4" s="19" t="s">
        <v>46</v>
      </c>
      <c r="B4" s="6">
        <v>0</v>
      </c>
      <c r="C4" s="6">
        <v>92.071323000000007</v>
      </c>
      <c r="D4" s="6">
        <v>92.071323000000007</v>
      </c>
      <c r="E4" s="16">
        <v>18.692072339711459</v>
      </c>
      <c r="F4" s="18">
        <f t="shared" ref="F4:F40" si="0">(D4/1752451)*100</f>
        <v>5.2538600508659017E-3</v>
      </c>
    </row>
    <row r="5" spans="1:6" x14ac:dyDescent="0.25">
      <c r="A5" s="19" t="s">
        <v>47</v>
      </c>
      <c r="B5" s="6">
        <v>0</v>
      </c>
      <c r="C5" s="6">
        <v>438.78434850000002</v>
      </c>
      <c r="D5" s="6">
        <v>438.78434850000002</v>
      </c>
      <c r="E5" s="16">
        <v>18.582862934865787</v>
      </c>
      <c r="F5" s="18">
        <f t="shared" si="0"/>
        <v>2.5038323382508269E-2</v>
      </c>
    </row>
    <row r="6" spans="1:6" x14ac:dyDescent="0.25">
      <c r="A6" s="19" t="s">
        <v>36</v>
      </c>
      <c r="B6" s="6">
        <v>0</v>
      </c>
      <c r="C6" s="6">
        <v>261.75832650000001</v>
      </c>
      <c r="D6" s="6">
        <v>261.75832650000001</v>
      </c>
      <c r="E6" s="16">
        <v>17.146556292052828</v>
      </c>
      <c r="F6" s="18">
        <f t="shared" si="0"/>
        <v>1.4936698743645331E-2</v>
      </c>
    </row>
    <row r="7" spans="1:6" x14ac:dyDescent="0.25">
      <c r="A7" s="19" t="s">
        <v>8</v>
      </c>
      <c r="B7" s="6">
        <v>8807.9341725000013</v>
      </c>
      <c r="C7" s="6">
        <v>20742.290226000001</v>
      </c>
      <c r="D7" s="6">
        <v>29550.224398500002</v>
      </c>
      <c r="E7" s="16">
        <v>13.352562051652198</v>
      </c>
      <c r="F7" s="18">
        <f t="shared" si="0"/>
        <v>1.6862225761804468</v>
      </c>
    </row>
    <row r="8" spans="1:6" x14ac:dyDescent="0.25">
      <c r="A8" s="19" t="s">
        <v>7</v>
      </c>
      <c r="B8" s="6">
        <v>20702.9263995</v>
      </c>
      <c r="C8" s="6">
        <v>51081.125521500006</v>
      </c>
      <c r="D8" s="6">
        <v>71784.051921000006</v>
      </c>
      <c r="E8" s="16">
        <v>12.775044401544863</v>
      </c>
      <c r="F8" s="18">
        <f t="shared" si="0"/>
        <v>4.0962087910589231</v>
      </c>
    </row>
    <row r="9" spans="1:6" x14ac:dyDescent="0.25">
      <c r="A9" s="19" t="s">
        <v>15</v>
      </c>
      <c r="B9" s="6">
        <v>331.14541050000003</v>
      </c>
      <c r="C9" s="6">
        <v>1618.142382</v>
      </c>
      <c r="D9" s="6">
        <v>1949.2877925</v>
      </c>
      <c r="E9" s="16">
        <v>12.242503654272152</v>
      </c>
      <c r="F9" s="18">
        <f t="shared" si="0"/>
        <v>0.11123208537642422</v>
      </c>
    </row>
    <row r="10" spans="1:6" x14ac:dyDescent="0.25">
      <c r="A10" s="19" t="s">
        <v>3</v>
      </c>
      <c r="B10" s="6">
        <v>5414.4164970000002</v>
      </c>
      <c r="C10" s="6">
        <v>13318.984210500001</v>
      </c>
      <c r="D10" s="6">
        <v>18733.400707500001</v>
      </c>
      <c r="E10" s="16">
        <v>12.065413916395203</v>
      </c>
      <c r="F10" s="18">
        <f t="shared" si="0"/>
        <v>1.0689828535862058</v>
      </c>
    </row>
    <row r="11" spans="1:6" x14ac:dyDescent="0.25">
      <c r="A11" s="19" t="s">
        <v>0</v>
      </c>
      <c r="B11" s="6">
        <v>64.939194000000001</v>
      </c>
      <c r="C11" s="6">
        <v>19104.3547335</v>
      </c>
      <c r="D11" s="6">
        <v>19169.293927499999</v>
      </c>
      <c r="E11" s="16">
        <v>10.261430065174237</v>
      </c>
      <c r="F11" s="18">
        <f t="shared" si="0"/>
        <v>1.0938562006869235</v>
      </c>
    </row>
    <row r="12" spans="1:6" x14ac:dyDescent="0.25">
      <c r="A12" s="19" t="s">
        <v>9</v>
      </c>
      <c r="B12" s="6">
        <v>63787.190490000001</v>
      </c>
      <c r="C12" s="6">
        <v>506478.78796050005</v>
      </c>
      <c r="D12" s="6">
        <v>570265.97845050006</v>
      </c>
      <c r="E12" s="16">
        <v>9.2019347662870938</v>
      </c>
      <c r="F12" s="18">
        <f t="shared" si="0"/>
        <v>32.541051273359429</v>
      </c>
    </row>
    <row r="13" spans="1:6" x14ac:dyDescent="0.25">
      <c r="A13" s="19" t="s">
        <v>2</v>
      </c>
      <c r="B13" s="6">
        <v>41.810166000000002</v>
      </c>
      <c r="C13" s="6">
        <v>58.044964500000006</v>
      </c>
      <c r="D13" s="6">
        <v>99.855130500000001</v>
      </c>
      <c r="E13" s="16">
        <v>6.6036910640710449</v>
      </c>
      <c r="F13" s="18">
        <f t="shared" si="0"/>
        <v>5.6980269633787198E-3</v>
      </c>
    </row>
    <row r="14" spans="1:6" x14ac:dyDescent="0.25">
      <c r="A14" s="19" t="s">
        <v>20</v>
      </c>
      <c r="B14" s="6">
        <v>187.92335250000002</v>
      </c>
      <c r="C14" s="6">
        <v>1082.3940315</v>
      </c>
      <c r="D14" s="6">
        <v>1270.3173839999999</v>
      </c>
      <c r="E14" s="16">
        <v>6.5613610175682995</v>
      </c>
      <c r="F14" s="18">
        <f t="shared" si="0"/>
        <v>7.2488040122091854E-2</v>
      </c>
    </row>
    <row r="15" spans="1:6" x14ac:dyDescent="0.25">
      <c r="A15" s="19" t="s">
        <v>24</v>
      </c>
      <c r="B15" s="6">
        <v>4.6702845000000002</v>
      </c>
      <c r="C15" s="6">
        <v>279.99467550000003</v>
      </c>
      <c r="D15" s="6">
        <v>284.66496000000001</v>
      </c>
      <c r="E15" s="16">
        <v>6.5088758961791751</v>
      </c>
      <c r="F15" s="18">
        <f t="shared" si="0"/>
        <v>1.6243818514754479E-2</v>
      </c>
    </row>
    <row r="16" spans="1:6" x14ac:dyDescent="0.25">
      <c r="A16" s="19" t="s">
        <v>25</v>
      </c>
      <c r="B16" s="6">
        <v>98.965552500000001</v>
      </c>
      <c r="C16" s="6">
        <v>54502.220115000004</v>
      </c>
      <c r="D16" s="6">
        <v>54601.185667500002</v>
      </c>
      <c r="E16" s="16">
        <v>6.2943547317119197</v>
      </c>
      <c r="F16" s="18">
        <f t="shared" si="0"/>
        <v>3.1157039864452702</v>
      </c>
    </row>
    <row r="17" spans="1:6" x14ac:dyDescent="0.25">
      <c r="A17" s="19" t="s">
        <v>52</v>
      </c>
      <c r="B17" s="6">
        <v>0</v>
      </c>
      <c r="C17" s="6">
        <v>1052.1483795000001</v>
      </c>
      <c r="D17" s="6">
        <v>1052.1483795000001</v>
      </c>
      <c r="E17" s="16">
        <v>6.1674040915398551</v>
      </c>
      <c r="F17" s="18">
        <f t="shared" si="0"/>
        <v>6.0038676088518317E-2</v>
      </c>
    </row>
    <row r="18" spans="1:6" x14ac:dyDescent="0.25">
      <c r="A18" s="19" t="s">
        <v>41</v>
      </c>
      <c r="B18" s="6">
        <v>0</v>
      </c>
      <c r="C18" s="6">
        <v>870.89686200000006</v>
      </c>
      <c r="D18" s="6">
        <v>870.89686200000006</v>
      </c>
      <c r="E18" s="16">
        <v>5.7757735298382986</v>
      </c>
      <c r="F18" s="18">
        <f t="shared" si="0"/>
        <v>4.9695932268576985E-2</v>
      </c>
    </row>
    <row r="19" spans="1:6" x14ac:dyDescent="0.25">
      <c r="A19" s="19" t="s">
        <v>13</v>
      </c>
      <c r="B19" s="6">
        <v>13507.5747465</v>
      </c>
      <c r="C19" s="6">
        <v>78974.066105999998</v>
      </c>
      <c r="D19" s="6">
        <v>92481.640852500001</v>
      </c>
      <c r="E19" s="16">
        <v>4.9839633657393625</v>
      </c>
      <c r="F19" s="18">
        <f t="shared" si="0"/>
        <v>5.2772739923969345</v>
      </c>
    </row>
    <row r="20" spans="1:6" x14ac:dyDescent="0.25">
      <c r="A20" s="19" t="s">
        <v>29</v>
      </c>
      <c r="B20" s="6">
        <v>4.2254955000000001</v>
      </c>
      <c r="C20" s="6">
        <v>635.60348099999999</v>
      </c>
      <c r="D20" s="6">
        <v>639.82897649999995</v>
      </c>
      <c r="E20" s="16">
        <v>4.9082607125090467</v>
      </c>
      <c r="F20" s="18">
        <f t="shared" si="0"/>
        <v>3.6510520208553617E-2</v>
      </c>
    </row>
    <row r="21" spans="1:6" x14ac:dyDescent="0.25">
      <c r="A21" s="19" t="s">
        <v>30</v>
      </c>
      <c r="B21" s="6">
        <v>4.4478900000000001</v>
      </c>
      <c r="C21" s="6">
        <v>55.598625000000006</v>
      </c>
      <c r="D21" s="6">
        <v>60.046515000000007</v>
      </c>
      <c r="E21" s="16">
        <v>4.4781862159326478</v>
      </c>
      <c r="F21" s="18">
        <f t="shared" si="0"/>
        <v>3.4264304679560232E-3</v>
      </c>
    </row>
    <row r="22" spans="1:6" x14ac:dyDescent="0.25">
      <c r="A22" s="19" t="s">
        <v>12</v>
      </c>
      <c r="B22" s="6">
        <v>750.58143749999999</v>
      </c>
      <c r="C22" s="6">
        <v>51369.571188000002</v>
      </c>
      <c r="D22" s="6">
        <v>52120.152625499999</v>
      </c>
      <c r="E22" s="16">
        <v>4.4439689182537352</v>
      </c>
      <c r="F22" s="18">
        <f t="shared" si="0"/>
        <v>2.9741289557026129</v>
      </c>
    </row>
    <row r="23" spans="1:6" x14ac:dyDescent="0.25">
      <c r="A23" s="19" t="s">
        <v>14</v>
      </c>
      <c r="B23" s="6">
        <v>1559.6526285</v>
      </c>
      <c r="C23" s="6">
        <v>14267.941542</v>
      </c>
      <c r="D23" s="6">
        <v>15827.5941705</v>
      </c>
      <c r="E23" s="16">
        <v>4.4153777100571094</v>
      </c>
      <c r="F23" s="18">
        <f t="shared" si="0"/>
        <v>0.90316899990356359</v>
      </c>
    </row>
    <row r="24" spans="1:6" x14ac:dyDescent="0.25">
      <c r="A24" s="19" t="s">
        <v>11</v>
      </c>
      <c r="B24" s="6">
        <v>12143.629278</v>
      </c>
      <c r="C24" s="6">
        <v>642155.22297</v>
      </c>
      <c r="D24" s="6">
        <v>654298.85224799998</v>
      </c>
      <c r="E24" s="16">
        <v>3.9566577958645275</v>
      </c>
      <c r="F24" s="18">
        <f t="shared" si="0"/>
        <v>37.336213808431737</v>
      </c>
    </row>
    <row r="25" spans="1:6" x14ac:dyDescent="0.25">
      <c r="A25" s="19" t="s">
        <v>16</v>
      </c>
      <c r="B25" s="6">
        <v>1196.7048045000001</v>
      </c>
      <c r="C25" s="6">
        <v>3492.2608335</v>
      </c>
      <c r="D25" s="6">
        <v>4688.9656379999997</v>
      </c>
      <c r="E25" s="16">
        <v>3.6769599836005806</v>
      </c>
      <c r="F25" s="18">
        <f t="shared" si="0"/>
        <v>0.26756614809772139</v>
      </c>
    </row>
    <row r="26" spans="1:6" x14ac:dyDescent="0.25">
      <c r="A26" s="19" t="s">
        <v>45</v>
      </c>
      <c r="B26" s="6">
        <v>0</v>
      </c>
      <c r="C26" s="6">
        <v>1206.9349515000001</v>
      </c>
      <c r="D26" s="6">
        <v>1206.9349515000001</v>
      </c>
      <c r="E26" s="16">
        <v>3.344087238698966</v>
      </c>
      <c r="F26" s="18">
        <f t="shared" si="0"/>
        <v>6.8871252405916059E-2</v>
      </c>
    </row>
    <row r="27" spans="1:6" x14ac:dyDescent="0.25">
      <c r="A27" s="19" t="s">
        <v>21</v>
      </c>
      <c r="B27" s="6">
        <v>6.6718350000000006</v>
      </c>
      <c r="C27" s="6">
        <v>617.81192099999998</v>
      </c>
      <c r="D27" s="6">
        <v>624.48375599999997</v>
      </c>
      <c r="E27" s="16">
        <v>2.8060992915587017</v>
      </c>
      <c r="F27" s="18">
        <f t="shared" si="0"/>
        <v>3.5634876866742632E-2</v>
      </c>
    </row>
    <row r="28" spans="1:6" x14ac:dyDescent="0.25">
      <c r="A28" s="19" t="s">
        <v>23</v>
      </c>
      <c r="B28" s="6">
        <v>50.038762500000004</v>
      </c>
      <c r="C28" s="6">
        <v>706.10253750000004</v>
      </c>
      <c r="D28" s="6">
        <v>756.1413</v>
      </c>
      <c r="E28" s="16">
        <v>2.6223745339578297</v>
      </c>
      <c r="F28" s="18">
        <f t="shared" si="0"/>
        <v>4.3147642929816585E-2</v>
      </c>
    </row>
    <row r="29" spans="1:6" x14ac:dyDescent="0.25">
      <c r="A29" s="19" t="s">
        <v>50</v>
      </c>
      <c r="B29" s="6">
        <v>0</v>
      </c>
      <c r="C29" s="6">
        <v>19.570716000000001</v>
      </c>
      <c r="D29" s="6">
        <v>19.570716000000001</v>
      </c>
      <c r="E29" s="16">
        <v>2.4658339735017689</v>
      </c>
      <c r="F29" s="18">
        <f t="shared" si="0"/>
        <v>1.1167625228893704E-3</v>
      </c>
    </row>
    <row r="30" spans="1:6" x14ac:dyDescent="0.25">
      <c r="A30" s="19" t="s">
        <v>26</v>
      </c>
      <c r="B30" s="6">
        <v>454.35196350000001</v>
      </c>
      <c r="C30" s="6">
        <v>38804.949121500002</v>
      </c>
      <c r="D30" s="6">
        <v>39259.301084999999</v>
      </c>
      <c r="E30" s="16">
        <v>2.3766155073335935</v>
      </c>
      <c r="F30" s="18">
        <f t="shared" si="0"/>
        <v>2.2402510018825064</v>
      </c>
    </row>
    <row r="31" spans="1:6" x14ac:dyDescent="0.25">
      <c r="A31" s="19" t="s">
        <v>43</v>
      </c>
      <c r="B31" s="6">
        <v>0</v>
      </c>
      <c r="C31" s="6">
        <v>147.00276450000001</v>
      </c>
      <c r="D31" s="6">
        <v>147.00276450000001</v>
      </c>
      <c r="E31" s="16">
        <v>1.7842756974489036</v>
      </c>
      <c r="F31" s="18">
        <f t="shared" si="0"/>
        <v>8.3884094048849306E-3</v>
      </c>
    </row>
    <row r="32" spans="1:6" x14ac:dyDescent="0.25">
      <c r="A32" s="19" t="s">
        <v>48</v>
      </c>
      <c r="B32" s="6">
        <v>0</v>
      </c>
      <c r="C32" s="6">
        <v>9267.1788150000011</v>
      </c>
      <c r="D32" s="6">
        <v>9267.1788150000011</v>
      </c>
      <c r="E32" s="16">
        <v>1.7072393524209504</v>
      </c>
      <c r="F32" s="18">
        <f t="shared" si="0"/>
        <v>0.52881243555454627</v>
      </c>
    </row>
    <row r="33" spans="1:6" x14ac:dyDescent="0.25">
      <c r="A33" s="19" t="s">
        <v>17</v>
      </c>
      <c r="B33" s="6">
        <v>14.678037000000002</v>
      </c>
      <c r="C33" s="6">
        <v>422.77194450000002</v>
      </c>
      <c r="D33" s="6">
        <v>437.44998150000004</v>
      </c>
      <c r="E33" s="16">
        <v>1.585336198468509</v>
      </c>
      <c r="F33" s="18">
        <f t="shared" si="0"/>
        <v>2.496218048322036E-2</v>
      </c>
    </row>
    <row r="34" spans="1:6" x14ac:dyDescent="0.25">
      <c r="A34" s="19" t="s">
        <v>22</v>
      </c>
      <c r="B34" s="6">
        <v>15.122826000000002</v>
      </c>
      <c r="C34" s="6">
        <v>37812.402468</v>
      </c>
      <c r="D34" s="6">
        <v>37827.525293999999</v>
      </c>
      <c r="E34" s="16">
        <v>1.4919483092378971</v>
      </c>
      <c r="F34" s="18">
        <f t="shared" si="0"/>
        <v>2.1585496709465768</v>
      </c>
    </row>
    <row r="35" spans="1:6" x14ac:dyDescent="0.25">
      <c r="A35" s="19" t="s">
        <v>38</v>
      </c>
      <c r="B35" s="6">
        <v>0</v>
      </c>
      <c r="C35" s="6">
        <v>28.244101500000003</v>
      </c>
      <c r="D35" s="6">
        <v>28.244101500000003</v>
      </c>
      <c r="E35" s="16">
        <v>1.4128561781969371</v>
      </c>
      <c r="F35" s="18">
        <f t="shared" si="0"/>
        <v>1.6116913682607959E-3</v>
      </c>
    </row>
    <row r="36" spans="1:6" x14ac:dyDescent="0.25">
      <c r="A36" s="19" t="s">
        <v>35</v>
      </c>
      <c r="B36" s="6">
        <v>0</v>
      </c>
      <c r="C36" s="6">
        <v>134.10388349999999</v>
      </c>
      <c r="D36" s="6">
        <v>134.10388349999999</v>
      </c>
      <c r="E36" s="16">
        <v>1.1838082581348524</v>
      </c>
      <c r="F36" s="18">
        <f t="shared" si="0"/>
        <v>7.6523613784351173E-3</v>
      </c>
    </row>
    <row r="37" spans="1:6" x14ac:dyDescent="0.25">
      <c r="A37" s="19" t="s">
        <v>49</v>
      </c>
      <c r="B37" s="6">
        <v>0</v>
      </c>
      <c r="C37" s="6">
        <v>33.359175</v>
      </c>
      <c r="D37" s="6">
        <v>33.359175</v>
      </c>
      <c r="E37" s="16">
        <v>0.85894420651864078</v>
      </c>
      <c r="F37" s="18">
        <f t="shared" si="0"/>
        <v>1.9035724821977902E-3</v>
      </c>
    </row>
    <row r="38" spans="1:6" x14ac:dyDescent="0.25">
      <c r="A38" s="19" t="s">
        <v>42</v>
      </c>
      <c r="B38" s="6">
        <v>0</v>
      </c>
      <c r="C38" s="6">
        <v>1685.9727045000002</v>
      </c>
      <c r="D38" s="6">
        <v>1685.9727045000002</v>
      </c>
      <c r="E38" s="16">
        <v>0.71313302384416144</v>
      </c>
      <c r="F38" s="18">
        <f t="shared" si="0"/>
        <v>9.6206553250276342E-2</v>
      </c>
    </row>
    <row r="39" spans="1:6" x14ac:dyDescent="0.25">
      <c r="A39" s="23" t="s">
        <v>39</v>
      </c>
      <c r="B39" s="6">
        <v>0</v>
      </c>
      <c r="C39" s="6">
        <v>13707.729796500002</v>
      </c>
      <c r="D39" s="6">
        <v>13707.729796500002</v>
      </c>
      <c r="E39" s="16">
        <v>0.52075757037450165</v>
      </c>
      <c r="F39" s="18">
        <f t="shared" si="0"/>
        <v>0.78220331390150155</v>
      </c>
    </row>
    <row r="40" spans="1:6" x14ac:dyDescent="0.25">
      <c r="A40" s="11" t="s">
        <v>63</v>
      </c>
      <c r="B40" s="17">
        <f>SUM(B4:B39)</f>
        <v>129149.60122349999</v>
      </c>
      <c r="C40" s="17">
        <f t="shared" ref="C40:D40" si="1">SUM(C4:C39)</f>
        <v>1566526.3977059999</v>
      </c>
      <c r="D40" s="17">
        <f t="shared" si="1"/>
        <v>1695675.9989294999</v>
      </c>
      <c r="E40" s="14"/>
      <c r="F40" s="7">
        <f t="shared" si="0"/>
        <v>96.760251723414797</v>
      </c>
    </row>
    <row r="41" spans="1:6" x14ac:dyDescent="0.25">
      <c r="B41" s="9"/>
      <c r="C41" s="9"/>
      <c r="D41" s="9"/>
      <c r="E41" s="9"/>
      <c r="F41" s="18"/>
    </row>
    <row r="42" spans="1:6" x14ac:dyDescent="0.25">
      <c r="A42" s="1" t="s">
        <v>56</v>
      </c>
      <c r="B42" s="9"/>
      <c r="C42" s="9"/>
      <c r="D42" s="9"/>
      <c r="E42" s="9"/>
      <c r="F42" s="18"/>
    </row>
    <row r="43" spans="1:6" x14ac:dyDescent="0.25">
      <c r="A43" s="19" t="s">
        <v>9</v>
      </c>
      <c r="B43" s="6">
        <v>63787.190490000001</v>
      </c>
      <c r="C43" s="6">
        <v>506478.78796050005</v>
      </c>
      <c r="D43" s="6">
        <v>570265.97845050006</v>
      </c>
      <c r="E43" s="16">
        <v>9.2019347662870938</v>
      </c>
      <c r="F43" s="18">
        <f>(D43/1752451)*100</f>
        <v>32.541051273359429</v>
      </c>
    </row>
    <row r="44" spans="1:6" x14ac:dyDescent="0.25">
      <c r="A44" s="19" t="s">
        <v>2</v>
      </c>
      <c r="B44" s="6">
        <v>41.810166000000002</v>
      </c>
      <c r="C44" s="6">
        <v>58.044964500000006</v>
      </c>
      <c r="D44" s="6">
        <v>99.855130500000001</v>
      </c>
      <c r="E44" s="16">
        <v>6.6036910640710449</v>
      </c>
      <c r="F44" s="18">
        <f t="shared" ref="F44:F71" si="2">(D44/1752451)*100</f>
        <v>5.6980269633787198E-3</v>
      </c>
    </row>
    <row r="45" spans="1:6" x14ac:dyDescent="0.25">
      <c r="A45" s="19" t="s">
        <v>20</v>
      </c>
      <c r="B45" s="6">
        <v>187.92335250000002</v>
      </c>
      <c r="C45" s="6">
        <v>1082.3940315</v>
      </c>
      <c r="D45" s="6">
        <v>1270.3173839999999</v>
      </c>
      <c r="E45" s="16">
        <v>6.5613610175682995</v>
      </c>
      <c r="F45" s="18">
        <f t="shared" si="2"/>
        <v>7.2488040122091854E-2</v>
      </c>
    </row>
    <row r="46" spans="1:6" x14ac:dyDescent="0.25">
      <c r="A46" s="19" t="s">
        <v>24</v>
      </c>
      <c r="B46" s="6">
        <v>4.6702845000000002</v>
      </c>
      <c r="C46" s="6">
        <v>279.99467550000003</v>
      </c>
      <c r="D46" s="6">
        <v>284.66496000000001</v>
      </c>
      <c r="E46" s="16">
        <v>6.5088758961791751</v>
      </c>
      <c r="F46" s="18">
        <f t="shared" si="2"/>
        <v>1.6243818514754479E-2</v>
      </c>
    </row>
    <row r="47" spans="1:6" x14ac:dyDescent="0.25">
      <c r="A47" s="19" t="s">
        <v>25</v>
      </c>
      <c r="B47" s="6">
        <v>98.965552500000001</v>
      </c>
      <c r="C47" s="6">
        <v>54502.220115000004</v>
      </c>
      <c r="D47" s="6">
        <v>54601.185667500002</v>
      </c>
      <c r="E47" s="16">
        <v>6.2943547317119197</v>
      </c>
      <c r="F47" s="18">
        <f t="shared" si="2"/>
        <v>3.1157039864452702</v>
      </c>
    </row>
    <row r="48" spans="1:6" x14ac:dyDescent="0.25">
      <c r="A48" s="19" t="s">
        <v>52</v>
      </c>
      <c r="B48" s="6">
        <v>0</v>
      </c>
      <c r="C48" s="6">
        <v>1052.1483795000001</v>
      </c>
      <c r="D48" s="6">
        <v>1052.1483795000001</v>
      </c>
      <c r="E48" s="16">
        <v>6.1674040915398551</v>
      </c>
      <c r="F48" s="18">
        <f t="shared" si="2"/>
        <v>6.0038676088518317E-2</v>
      </c>
    </row>
    <row r="49" spans="1:6" x14ac:dyDescent="0.25">
      <c r="A49" s="19" t="s">
        <v>41</v>
      </c>
      <c r="B49" s="6">
        <v>0</v>
      </c>
      <c r="C49" s="6">
        <v>870.89686200000006</v>
      </c>
      <c r="D49" s="6">
        <v>870.89686200000006</v>
      </c>
      <c r="E49" s="16">
        <v>5.7757735298382986</v>
      </c>
      <c r="F49" s="18">
        <f t="shared" si="2"/>
        <v>4.9695932268576985E-2</v>
      </c>
    </row>
    <row r="50" spans="1:6" x14ac:dyDescent="0.25">
      <c r="A50" s="19" t="s">
        <v>13</v>
      </c>
      <c r="B50" s="6">
        <v>13507.5747465</v>
      </c>
      <c r="C50" s="6">
        <v>78974.066105999998</v>
      </c>
      <c r="D50" s="6">
        <v>92481.640852500001</v>
      </c>
      <c r="E50" s="16">
        <v>4.9839633657393625</v>
      </c>
      <c r="F50" s="18">
        <f t="shared" si="2"/>
        <v>5.2772739923969345</v>
      </c>
    </row>
    <row r="51" spans="1:6" x14ac:dyDescent="0.25">
      <c r="A51" s="19" t="s">
        <v>29</v>
      </c>
      <c r="B51" s="6">
        <v>4.2254955000000001</v>
      </c>
      <c r="C51" s="6">
        <v>635.60348099999999</v>
      </c>
      <c r="D51" s="6">
        <v>639.82897649999995</v>
      </c>
      <c r="E51" s="16">
        <v>4.9082607125090467</v>
      </c>
      <c r="F51" s="18">
        <f t="shared" si="2"/>
        <v>3.6510520208553617E-2</v>
      </c>
    </row>
    <row r="52" spans="1:6" x14ac:dyDescent="0.25">
      <c r="A52" s="19" t="s">
        <v>30</v>
      </c>
      <c r="B52" s="6">
        <v>4.4478900000000001</v>
      </c>
      <c r="C52" s="6">
        <v>55.598625000000006</v>
      </c>
      <c r="D52" s="6">
        <v>60.046515000000007</v>
      </c>
      <c r="E52" s="16">
        <v>4.4781862159326478</v>
      </c>
      <c r="F52" s="18">
        <f t="shared" si="2"/>
        <v>3.4264304679560232E-3</v>
      </c>
    </row>
    <row r="53" spans="1:6" x14ac:dyDescent="0.25">
      <c r="A53" s="19" t="s">
        <v>12</v>
      </c>
      <c r="B53" s="6">
        <v>750.58143749999999</v>
      </c>
      <c r="C53" s="6">
        <v>51369.571188000002</v>
      </c>
      <c r="D53" s="6">
        <v>52120.152625499999</v>
      </c>
      <c r="E53" s="16">
        <v>4.4439689182537352</v>
      </c>
      <c r="F53" s="18">
        <f t="shared" si="2"/>
        <v>2.9741289557026129</v>
      </c>
    </row>
    <row r="54" spans="1:6" x14ac:dyDescent="0.25">
      <c r="A54" s="19" t="s">
        <v>14</v>
      </c>
      <c r="B54" s="6">
        <v>1559.6526285</v>
      </c>
      <c r="C54" s="6">
        <v>14267.941542</v>
      </c>
      <c r="D54" s="6">
        <v>15827.5941705</v>
      </c>
      <c r="E54" s="16">
        <v>4.4153777100571094</v>
      </c>
      <c r="F54" s="18">
        <f t="shared" si="2"/>
        <v>0.90316899990356359</v>
      </c>
    </row>
    <row r="55" spans="1:6" x14ac:dyDescent="0.25">
      <c r="A55" s="19" t="s">
        <v>11</v>
      </c>
      <c r="B55" s="6">
        <v>12143.629278</v>
      </c>
      <c r="C55" s="6">
        <v>642155.22297</v>
      </c>
      <c r="D55" s="6">
        <v>654298.85224799998</v>
      </c>
      <c r="E55" s="16">
        <v>3.9566577958645275</v>
      </c>
      <c r="F55" s="18">
        <f t="shared" si="2"/>
        <v>37.336213808431737</v>
      </c>
    </row>
    <row r="56" spans="1:6" x14ac:dyDescent="0.25">
      <c r="A56" s="19" t="s">
        <v>16</v>
      </c>
      <c r="B56" s="6">
        <v>1196.7048045000001</v>
      </c>
      <c r="C56" s="6">
        <v>3492.2608335</v>
      </c>
      <c r="D56" s="6">
        <v>4688.9656379999997</v>
      </c>
      <c r="E56" s="16">
        <v>3.6769599836005806</v>
      </c>
      <c r="F56" s="18">
        <f t="shared" si="2"/>
        <v>0.26756614809772139</v>
      </c>
    </row>
    <row r="57" spans="1:6" x14ac:dyDescent="0.25">
      <c r="A57" s="19" t="s">
        <v>45</v>
      </c>
      <c r="B57" s="6">
        <v>0</v>
      </c>
      <c r="C57" s="6">
        <v>1206.9349515000001</v>
      </c>
      <c r="D57" s="6">
        <v>1206.9349515000001</v>
      </c>
      <c r="E57" s="16">
        <v>3.344087238698966</v>
      </c>
      <c r="F57" s="18">
        <f t="shared" si="2"/>
        <v>6.8871252405916059E-2</v>
      </c>
    </row>
    <row r="58" spans="1:6" x14ac:dyDescent="0.25">
      <c r="A58" s="19" t="s">
        <v>21</v>
      </c>
      <c r="B58" s="6">
        <v>6.6718350000000006</v>
      </c>
      <c r="C58" s="6">
        <v>617.81192099999998</v>
      </c>
      <c r="D58" s="6">
        <v>624.48375599999997</v>
      </c>
      <c r="E58" s="16">
        <v>2.8060992915587017</v>
      </c>
      <c r="F58" s="18">
        <f t="shared" si="2"/>
        <v>3.5634876866742632E-2</v>
      </c>
    </row>
    <row r="59" spans="1:6" x14ac:dyDescent="0.25">
      <c r="A59" s="19" t="s">
        <v>23</v>
      </c>
      <c r="B59" s="6">
        <v>50.038762500000004</v>
      </c>
      <c r="C59" s="6">
        <v>706.10253750000004</v>
      </c>
      <c r="D59" s="6">
        <v>756.1413</v>
      </c>
      <c r="E59" s="16">
        <v>2.6223745339578297</v>
      </c>
      <c r="F59" s="18">
        <f t="shared" si="2"/>
        <v>4.3147642929816585E-2</v>
      </c>
    </row>
    <row r="60" spans="1:6" x14ac:dyDescent="0.25">
      <c r="A60" s="19" t="s">
        <v>50</v>
      </c>
      <c r="B60" s="6">
        <v>0</v>
      </c>
      <c r="C60" s="6">
        <v>19.570716000000001</v>
      </c>
      <c r="D60" s="6">
        <v>19.570716000000001</v>
      </c>
      <c r="E60" s="16">
        <v>2.4658339735017689</v>
      </c>
      <c r="F60" s="18">
        <f t="shared" si="2"/>
        <v>1.1167625228893704E-3</v>
      </c>
    </row>
    <row r="61" spans="1:6" x14ac:dyDescent="0.25">
      <c r="A61" s="19" t="s">
        <v>26</v>
      </c>
      <c r="B61" s="6">
        <v>454.35196350000001</v>
      </c>
      <c r="C61" s="6">
        <v>38804.949121500002</v>
      </c>
      <c r="D61" s="6">
        <v>39259.301084999999</v>
      </c>
      <c r="E61" s="16">
        <v>2.3766155073335935</v>
      </c>
      <c r="F61" s="18">
        <f t="shared" si="2"/>
        <v>2.2402510018825064</v>
      </c>
    </row>
    <row r="62" spans="1:6" x14ac:dyDescent="0.25">
      <c r="A62" s="19" t="s">
        <v>43</v>
      </c>
      <c r="B62" s="6">
        <v>0</v>
      </c>
      <c r="C62" s="6">
        <v>147.00276450000001</v>
      </c>
      <c r="D62" s="6">
        <v>147.00276450000001</v>
      </c>
      <c r="E62" s="16">
        <v>1.7842756974489036</v>
      </c>
      <c r="F62" s="18">
        <f t="shared" si="2"/>
        <v>8.3884094048849306E-3</v>
      </c>
    </row>
    <row r="63" spans="1:6" x14ac:dyDescent="0.25">
      <c r="A63" s="19" t="s">
        <v>48</v>
      </c>
      <c r="B63" s="6">
        <v>0</v>
      </c>
      <c r="C63" s="6">
        <v>9267.1788150000011</v>
      </c>
      <c r="D63" s="6">
        <v>9267.1788150000011</v>
      </c>
      <c r="E63" s="16">
        <v>1.7072393524209504</v>
      </c>
      <c r="F63" s="18">
        <f t="shared" si="2"/>
        <v>0.52881243555454627</v>
      </c>
    </row>
    <row r="64" spans="1:6" x14ac:dyDescent="0.25">
      <c r="A64" s="19" t="s">
        <v>17</v>
      </c>
      <c r="B64" s="6">
        <v>14.678037000000002</v>
      </c>
      <c r="C64" s="6">
        <v>422.77194450000002</v>
      </c>
      <c r="D64" s="6">
        <v>437.44998150000004</v>
      </c>
      <c r="E64" s="16">
        <v>1.585336198468509</v>
      </c>
      <c r="F64" s="18">
        <f t="shared" si="2"/>
        <v>2.496218048322036E-2</v>
      </c>
    </row>
    <row r="65" spans="1:6" x14ac:dyDescent="0.25">
      <c r="A65" s="19" t="s">
        <v>22</v>
      </c>
      <c r="B65" s="6">
        <v>15.122826000000002</v>
      </c>
      <c r="C65" s="6">
        <v>37812.402468</v>
      </c>
      <c r="D65" s="6">
        <v>37827.525293999999</v>
      </c>
      <c r="E65" s="16">
        <v>1.4919483092378971</v>
      </c>
      <c r="F65" s="18">
        <f t="shared" si="2"/>
        <v>2.1585496709465768</v>
      </c>
    </row>
    <row r="66" spans="1:6" x14ac:dyDescent="0.25">
      <c r="A66" s="19" t="s">
        <v>38</v>
      </c>
      <c r="B66" s="6">
        <v>0</v>
      </c>
      <c r="C66" s="6">
        <v>28.244101500000003</v>
      </c>
      <c r="D66" s="6">
        <v>28.244101500000003</v>
      </c>
      <c r="E66" s="16">
        <v>1.4128561781969371</v>
      </c>
      <c r="F66" s="18">
        <f t="shared" si="2"/>
        <v>1.6116913682607959E-3</v>
      </c>
    </row>
    <row r="67" spans="1:6" x14ac:dyDescent="0.25">
      <c r="A67" s="19" t="s">
        <v>35</v>
      </c>
      <c r="B67" s="6">
        <v>0</v>
      </c>
      <c r="C67" s="6">
        <v>134.10388349999999</v>
      </c>
      <c r="D67" s="6">
        <v>134.10388349999999</v>
      </c>
      <c r="E67" s="16">
        <v>1.1838082581348524</v>
      </c>
      <c r="F67" s="18">
        <f t="shared" si="2"/>
        <v>7.6523613784351173E-3</v>
      </c>
    </row>
    <row r="68" spans="1:6" x14ac:dyDescent="0.25">
      <c r="A68" s="19" t="s">
        <v>49</v>
      </c>
      <c r="B68" s="6">
        <v>0</v>
      </c>
      <c r="C68" s="6">
        <v>33.359175</v>
      </c>
      <c r="D68" s="6">
        <v>33.359175</v>
      </c>
      <c r="E68" s="16">
        <v>0.85894420651864078</v>
      </c>
      <c r="F68" s="18">
        <f t="shared" si="2"/>
        <v>1.9035724821977902E-3</v>
      </c>
    </row>
    <row r="69" spans="1:6" x14ac:dyDescent="0.25">
      <c r="A69" s="19" t="s">
        <v>42</v>
      </c>
      <c r="B69" s="6">
        <v>0</v>
      </c>
      <c r="C69" s="6">
        <v>1685.9727045000002</v>
      </c>
      <c r="D69" s="6">
        <v>1685.9727045000002</v>
      </c>
      <c r="E69" s="16">
        <v>0.71313302384416144</v>
      </c>
      <c r="F69" s="18">
        <f t="shared" si="2"/>
        <v>9.6206553250276342E-2</v>
      </c>
    </row>
    <row r="70" spans="1:6" x14ac:dyDescent="0.25">
      <c r="A70" s="19" t="s">
        <v>39</v>
      </c>
      <c r="B70" s="6">
        <v>0</v>
      </c>
      <c r="C70" s="6">
        <v>13707.729796500002</v>
      </c>
      <c r="D70" s="6">
        <v>13707.729796500002</v>
      </c>
      <c r="E70" s="16">
        <v>0.52075757037450165</v>
      </c>
      <c r="F70" s="18">
        <f t="shared" si="2"/>
        <v>0.78220331390150155</v>
      </c>
    </row>
    <row r="71" spans="1:6" x14ac:dyDescent="0.25">
      <c r="A71" s="19" t="s">
        <v>44</v>
      </c>
      <c r="B71" s="6">
        <v>0</v>
      </c>
      <c r="C71" s="6">
        <v>0.22239450000000002</v>
      </c>
      <c r="D71" s="6">
        <v>0.22239450000000002</v>
      </c>
      <c r="E71" s="16">
        <v>2.9257652992377061E-2</v>
      </c>
      <c r="F71" s="18">
        <f t="shared" si="2"/>
        <v>1.2690483214651937E-5</v>
      </c>
    </row>
    <row r="72" spans="1:6" x14ac:dyDescent="0.25">
      <c r="A72" s="11" t="s">
        <v>63</v>
      </c>
      <c r="B72" s="17">
        <f>SUM(B43:B71)</f>
        <v>93828.239550000013</v>
      </c>
      <c r="C72" s="17">
        <f t="shared" ref="C72:D72" si="3">SUM(C43:C71)</f>
        <v>1459869.1090289999</v>
      </c>
      <c r="D72" s="17">
        <f t="shared" si="3"/>
        <v>1553697.3485789998</v>
      </c>
      <c r="E72" s="14"/>
      <c r="F72" s="7">
        <f>(D72/1752451)*100</f>
        <v>88.658533024832067</v>
      </c>
    </row>
    <row r="73" spans="1:6" x14ac:dyDescent="0.25">
      <c r="B73" s="9"/>
      <c r="C73" s="9"/>
      <c r="D73" s="9"/>
      <c r="E73" s="9"/>
      <c r="F73" s="18"/>
    </row>
    <row r="74" spans="1:6" x14ac:dyDescent="0.25">
      <c r="A74" s="1" t="s">
        <v>57</v>
      </c>
      <c r="B74" s="9"/>
      <c r="C74" s="9"/>
      <c r="D74" s="9"/>
      <c r="E74" s="9"/>
      <c r="F74" s="18"/>
    </row>
    <row r="75" spans="1:6" x14ac:dyDescent="0.25">
      <c r="A75" s="19" t="s">
        <v>29</v>
      </c>
      <c r="B75" s="6">
        <v>4.2254955000000001</v>
      </c>
      <c r="C75" s="6">
        <v>635.60348099999999</v>
      </c>
      <c r="D75" s="6">
        <v>639.82897649999995</v>
      </c>
      <c r="E75" s="16">
        <v>4.9082607125090467</v>
      </c>
      <c r="F75" s="18">
        <f>(D75/1752451)*100</f>
        <v>3.6510520208553617E-2</v>
      </c>
    </row>
    <row r="76" spans="1:6" x14ac:dyDescent="0.25">
      <c r="A76" s="19" t="s">
        <v>30</v>
      </c>
      <c r="B76" s="6">
        <v>4.4478900000000001</v>
      </c>
      <c r="C76" s="6">
        <v>55.598625000000006</v>
      </c>
      <c r="D76" s="6">
        <v>60.046515000000007</v>
      </c>
      <c r="E76" s="16">
        <v>4.4781862159326478</v>
      </c>
      <c r="F76" s="18">
        <f t="shared" ref="F76:F94" si="4">(D76/1752451)*100</f>
        <v>3.4264304679560232E-3</v>
      </c>
    </row>
    <row r="77" spans="1:6" x14ac:dyDescent="0.25">
      <c r="A77" s="19" t="s">
        <v>12</v>
      </c>
      <c r="B77" s="6">
        <v>750.58143749999999</v>
      </c>
      <c r="C77" s="6">
        <v>51369.571188000002</v>
      </c>
      <c r="D77" s="6">
        <v>52120.152625499999</v>
      </c>
      <c r="E77" s="16">
        <v>4.4439689182537352</v>
      </c>
      <c r="F77" s="18">
        <f t="shared" si="4"/>
        <v>2.9741289557026129</v>
      </c>
    </row>
    <row r="78" spans="1:6" x14ac:dyDescent="0.25">
      <c r="A78" s="19" t="s">
        <v>14</v>
      </c>
      <c r="B78" s="6">
        <v>1559.6526285</v>
      </c>
      <c r="C78" s="6">
        <v>14267.941542</v>
      </c>
      <c r="D78" s="6">
        <v>15827.5941705</v>
      </c>
      <c r="E78" s="16">
        <v>4.4153777100571094</v>
      </c>
      <c r="F78" s="18">
        <f t="shared" si="4"/>
        <v>0.90316899990356359</v>
      </c>
    </row>
    <row r="79" spans="1:6" x14ac:dyDescent="0.25">
      <c r="A79" s="19" t="s">
        <v>11</v>
      </c>
      <c r="B79" s="6">
        <v>12143.629278</v>
      </c>
      <c r="C79" s="6">
        <v>642155.22297</v>
      </c>
      <c r="D79" s="6">
        <v>654298.85224799998</v>
      </c>
      <c r="E79" s="16">
        <v>3.9566577958645275</v>
      </c>
      <c r="F79" s="18">
        <f t="shared" si="4"/>
        <v>37.336213808431737</v>
      </c>
    </row>
    <row r="80" spans="1:6" x14ac:dyDescent="0.25">
      <c r="A80" s="19" t="s">
        <v>16</v>
      </c>
      <c r="B80" s="6">
        <v>1196.7048045000001</v>
      </c>
      <c r="C80" s="6">
        <v>3492.2608335</v>
      </c>
      <c r="D80" s="6">
        <v>4688.9656379999997</v>
      </c>
      <c r="E80" s="16">
        <v>3.6769599836005806</v>
      </c>
      <c r="F80" s="18">
        <f t="shared" si="4"/>
        <v>0.26756614809772139</v>
      </c>
    </row>
    <row r="81" spans="1:6" x14ac:dyDescent="0.25">
      <c r="A81" s="19" t="s">
        <v>45</v>
      </c>
      <c r="B81" s="6">
        <v>0</v>
      </c>
      <c r="C81" s="6">
        <v>1206.9349515000001</v>
      </c>
      <c r="D81" s="6">
        <v>1206.9349515000001</v>
      </c>
      <c r="E81" s="16">
        <v>3.344087238698966</v>
      </c>
      <c r="F81" s="18">
        <f t="shared" si="4"/>
        <v>6.8871252405916059E-2</v>
      </c>
    </row>
    <row r="82" spans="1:6" x14ac:dyDescent="0.25">
      <c r="A82" s="19" t="s">
        <v>21</v>
      </c>
      <c r="B82" s="6">
        <v>6.6718350000000006</v>
      </c>
      <c r="C82" s="6">
        <v>617.81192099999998</v>
      </c>
      <c r="D82" s="6">
        <v>624.48375599999997</v>
      </c>
      <c r="E82" s="16">
        <v>2.8060992915587017</v>
      </c>
      <c r="F82" s="18">
        <f t="shared" si="4"/>
        <v>3.5634876866742632E-2</v>
      </c>
    </row>
    <row r="83" spans="1:6" x14ac:dyDescent="0.25">
      <c r="A83" s="19" t="s">
        <v>23</v>
      </c>
      <c r="B83" s="6">
        <v>50.038762500000004</v>
      </c>
      <c r="C83" s="6">
        <v>706.10253750000004</v>
      </c>
      <c r="D83" s="6">
        <v>756.1413</v>
      </c>
      <c r="E83" s="16">
        <v>2.6223745339578297</v>
      </c>
      <c r="F83" s="18">
        <f t="shared" si="4"/>
        <v>4.3147642929816585E-2</v>
      </c>
    </row>
    <row r="84" spans="1:6" x14ac:dyDescent="0.25">
      <c r="A84" s="19" t="s">
        <v>50</v>
      </c>
      <c r="B84" s="6">
        <v>0</v>
      </c>
      <c r="C84" s="6">
        <v>19.570716000000001</v>
      </c>
      <c r="D84" s="6">
        <v>19.570716000000001</v>
      </c>
      <c r="E84" s="16">
        <v>2.4658339735017689</v>
      </c>
      <c r="F84" s="18">
        <f t="shared" si="4"/>
        <v>1.1167625228893704E-3</v>
      </c>
    </row>
    <row r="85" spans="1:6" x14ac:dyDescent="0.25">
      <c r="A85" s="19" t="s">
        <v>26</v>
      </c>
      <c r="B85" s="6">
        <v>454.35196350000001</v>
      </c>
      <c r="C85" s="6">
        <v>38804.949121500002</v>
      </c>
      <c r="D85" s="6">
        <v>39259.301084999999</v>
      </c>
      <c r="E85" s="16">
        <v>2.3766155073335935</v>
      </c>
      <c r="F85" s="18">
        <f t="shared" si="4"/>
        <v>2.2402510018825064</v>
      </c>
    </row>
    <row r="86" spans="1:6" x14ac:dyDescent="0.25">
      <c r="A86" s="19" t="s">
        <v>43</v>
      </c>
      <c r="B86" s="6">
        <v>0</v>
      </c>
      <c r="C86" s="6">
        <v>147.00276450000001</v>
      </c>
      <c r="D86" s="6">
        <v>147.00276450000001</v>
      </c>
      <c r="E86" s="16">
        <v>1.7842756974489036</v>
      </c>
      <c r="F86" s="18">
        <f t="shared" si="4"/>
        <v>8.3884094048849306E-3</v>
      </c>
    </row>
    <row r="87" spans="1:6" x14ac:dyDescent="0.25">
      <c r="A87" s="19" t="s">
        <v>48</v>
      </c>
      <c r="B87" s="6">
        <v>0</v>
      </c>
      <c r="C87" s="6">
        <v>9267.1788150000011</v>
      </c>
      <c r="D87" s="6">
        <v>9267.1788150000011</v>
      </c>
      <c r="E87" s="16">
        <v>1.7072393524209504</v>
      </c>
      <c r="F87" s="18">
        <f t="shared" si="4"/>
        <v>0.52881243555454627</v>
      </c>
    </row>
    <row r="88" spans="1:6" x14ac:dyDescent="0.25">
      <c r="A88" s="19" t="s">
        <v>17</v>
      </c>
      <c r="B88" s="6">
        <v>14.678037000000002</v>
      </c>
      <c r="C88" s="6">
        <v>422.77194450000002</v>
      </c>
      <c r="D88" s="6">
        <v>437.44998150000004</v>
      </c>
      <c r="E88" s="16">
        <v>1.585336198468509</v>
      </c>
      <c r="F88" s="18">
        <f t="shared" si="4"/>
        <v>2.496218048322036E-2</v>
      </c>
    </row>
    <row r="89" spans="1:6" x14ac:dyDescent="0.25">
      <c r="A89" s="19" t="s">
        <v>22</v>
      </c>
      <c r="B89" s="6">
        <v>15.122826000000002</v>
      </c>
      <c r="C89" s="6">
        <v>37812.402468</v>
      </c>
      <c r="D89" s="6">
        <v>37827.525293999999</v>
      </c>
      <c r="E89" s="16">
        <v>1.4919483092378971</v>
      </c>
      <c r="F89" s="18">
        <f t="shared" si="4"/>
        <v>2.1585496709465768</v>
      </c>
    </row>
    <row r="90" spans="1:6" x14ac:dyDescent="0.25">
      <c r="A90" s="19" t="s">
        <v>38</v>
      </c>
      <c r="B90" s="6">
        <v>0</v>
      </c>
      <c r="C90" s="6">
        <v>28.244101500000003</v>
      </c>
      <c r="D90" s="6">
        <v>28.244101500000003</v>
      </c>
      <c r="E90" s="16">
        <v>1.4128561781969371</v>
      </c>
      <c r="F90" s="18">
        <f t="shared" si="4"/>
        <v>1.6116913682607959E-3</v>
      </c>
    </row>
    <row r="91" spans="1:6" x14ac:dyDescent="0.25">
      <c r="A91" s="19" t="s">
        <v>35</v>
      </c>
      <c r="B91" s="6">
        <v>0</v>
      </c>
      <c r="C91" s="6">
        <v>134.10388349999999</v>
      </c>
      <c r="D91" s="6">
        <v>134.10388349999999</v>
      </c>
      <c r="E91" s="16">
        <v>1.1838082581348524</v>
      </c>
      <c r="F91" s="18">
        <f t="shared" si="4"/>
        <v>7.6523613784351173E-3</v>
      </c>
    </row>
    <row r="92" spans="1:6" x14ac:dyDescent="0.25">
      <c r="A92" s="19" t="s">
        <v>49</v>
      </c>
      <c r="B92" s="6">
        <v>0</v>
      </c>
      <c r="C92" s="6">
        <v>33.359175</v>
      </c>
      <c r="D92" s="6">
        <v>33.359175</v>
      </c>
      <c r="E92" s="16">
        <v>0.85894420651864078</v>
      </c>
      <c r="F92" s="18">
        <f t="shared" si="4"/>
        <v>1.9035724821977902E-3</v>
      </c>
    </row>
    <row r="93" spans="1:6" x14ac:dyDescent="0.25">
      <c r="A93" s="19" t="s">
        <v>42</v>
      </c>
      <c r="B93" s="6">
        <v>0</v>
      </c>
      <c r="C93" s="6">
        <v>1685.9727045000002</v>
      </c>
      <c r="D93" s="6">
        <v>1685.9727045000002</v>
      </c>
      <c r="E93" s="16">
        <v>0.71313302384416144</v>
      </c>
      <c r="F93" s="18">
        <f t="shared" si="4"/>
        <v>9.6206553250276342E-2</v>
      </c>
    </row>
    <row r="94" spans="1:6" x14ac:dyDescent="0.25">
      <c r="A94" s="19" t="s">
        <v>39</v>
      </c>
      <c r="B94" s="6">
        <v>0</v>
      </c>
      <c r="C94" s="6">
        <v>13707.729796500002</v>
      </c>
      <c r="D94" s="6">
        <v>13707.729796500002</v>
      </c>
      <c r="E94" s="16">
        <v>0.52075757037450165</v>
      </c>
      <c r="F94" s="18">
        <f t="shared" si="4"/>
        <v>0.78220331390150155</v>
      </c>
    </row>
    <row r="95" spans="1:6" x14ac:dyDescent="0.25">
      <c r="A95" s="11" t="s">
        <v>63</v>
      </c>
      <c r="B95" s="17">
        <f>SUM(B75:B94)</f>
        <v>16200.104958</v>
      </c>
      <c r="C95" s="17">
        <f t="shared" ref="C95:D95" si="5">SUM(C75:C94)</f>
        <v>816570.33353999991</v>
      </c>
      <c r="D95" s="17">
        <f t="shared" si="5"/>
        <v>832770.43849800003</v>
      </c>
      <c r="E95" s="14"/>
      <c r="F95" s="7">
        <f>(D95/1752451)*100</f>
        <v>47.520326588189917</v>
      </c>
    </row>
  </sheetData>
  <sortState ref="A4:F39">
    <sortCondition descending="1" ref="E4:E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1, Cibola</vt:lpstr>
      <vt:lpstr>Table 2, Cibola Representation</vt:lpstr>
      <vt:lpstr>Table 3, Federal Representation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Hartger</dc:creator>
  <cp:lastModifiedBy>Alison Flint</cp:lastModifiedBy>
  <dcterms:created xsi:type="dcterms:W3CDTF">2014-11-20T01:24:19Z</dcterms:created>
  <dcterms:modified xsi:type="dcterms:W3CDTF">2014-11-21T17:40:23Z</dcterms:modified>
</cp:coreProperties>
</file>